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Default Extension="jpeg" ContentType="image/jpeg"/>
  <Default Extension="bin" ContentType="application/vnd.openxmlformats-officedocument.spreadsheetml.printerSettings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sharedStrings.xml" ContentType="application/vnd.openxmlformats-officedocument.spreadsheetml.sharedStrings+xml"/>
  <Override PartName="/docProps/core.xml" ContentType="application/vnd.openxmlformats-package.core-properties+xml"/>
  <Default Extension="png" ContentType="image/png"/>
  <Default Extension="jpg" ContentType="image/jpeg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xr10="http://schemas.microsoft.com/office/spreadsheetml/2016/revision10" xmlns:x15="http://schemas.microsoft.com/office/spreadsheetml/2010/11/main" xmlns:mc="http://schemas.openxmlformats.org/markup-compatibility/2006" xmlns:xr="http://schemas.microsoft.com/office/spreadsheetml/2014/revision" xmlns:xr2="http://schemas.microsoft.com/office/spreadsheetml/2015/revision2" xmlns:xr6="http://schemas.microsoft.com/office/spreadsheetml/2016/revision6" mc:Ignorable="x15 xr xr6 xr10 xr2">
  <fileVersion appName="xl" lastEdited="7" lowestEdited="5" rupBuild="11012"/>
  <workbookPr autoCompressPictures="0"/>
  <mc:AlternateContent xmlns:mc="http://schemas.openxmlformats.org/markup-compatibility/2006">
    <mc:Choice Requires="x15">
      <x15ac:absPath xmlns:x15ac="http://schemas.microsoft.com/office/spreadsheetml/2010/11/ac" url="/Users/mac/Desktop/"/>
    </mc:Choice>
  </mc:AlternateContent>
  <bookViews>
    <workbookView xWindow="1780" yWindow="460" windowWidth="28800" windowHeight="16040" tabRatio="782" activeTab="0"/>
  </bookViews>
  <sheets>
    <sheet name="Инструкция" sheetId="18" r:id="rId2"/>
    <sheet name="Чай и арома. Основная коллекция" sheetId="13" r:id="rId3"/>
    <sheet name="Чай и арома. ОПТ прайс" sheetId="14" r:id="rId4"/>
    <sheet name="Чай и арома. ОПТ бланк-заказа" sheetId="16" r:id="rId5"/>
    <sheet name="HORECA. Цена и бланк заказа" sheetId="19" r:id="rId6"/>
  </sheets>
  <definedNames>
    <definedName name="_xlnm._FilterDatabase" localSheetId="3" hidden="1">'Чай и арома. ОПТ бланк-заказа'!$A$17:$AJ$140</definedName>
    <definedName name="_xlnm._FilterDatabase" localSheetId="2" hidden="1">'Чай и арома. ОПТ прайс'!$A$17:$AY$126</definedName>
    <definedName name="_xlnm._FilterDatabase" localSheetId="1" hidden="1">'Чай и арома. Основная коллекция'!$A$14:$L$123</definedName>
    <definedName name="_xlnm._FilterDatabase" localSheetId="4" hidden="1">'HORECA. Цена и бланк заказа'!$A$17:$I$130</definedName>
    <definedName name="_xlnm.Print_Area" localSheetId="3">'Чай и арома. ОПТ бланк-заказа'!$A$17:$C$136</definedName>
    <definedName name="_xlnm.Print_Area" localSheetId="2">'Чай и арома. ОПТ прайс'!$A$17:$C$125</definedName>
    <definedName name="_xlnm.Print_Area" localSheetId="1">'Чай и арома. Основная коллекция'!$A$1:$N$137</definedName>
    <definedName name="_xlnm.Print_Area" localSheetId="4">'HORECA. Цена и бланк заказа'!$A$17:$C$126</definedName>
  </definedNames>
  <calcPr fullCalcOnLoad="1"/>
  <extLst>
    <ext xmlns:x14="http://schemas.microsoft.com/office/spreadsheetml/2009/9/main" uri="{79F54976-1DA5-4618-B147-4CDE4B953A38}">
      <x14:workbookPr defaultImageDpi="32767"/>
    </ext>
  </extLst>
</workbook>
</file>

<file path=xl/sharedStrings.xml><?xml version="1.0" encoding="utf-8"?>
<sst xmlns="http://schemas.openxmlformats.org/spreadsheetml/2006/main" count="1213" uniqueCount="233">
  <si>
    <t>Наименование чая</t>
  </si>
  <si>
    <t>Мен Дин Юнь У</t>
  </si>
  <si>
    <t>Моли Лун Чжу</t>
  </si>
  <si>
    <t>Те Гуанинь</t>
  </si>
  <si>
    <t>Да Хун Пао</t>
  </si>
  <si>
    <t>Фен Хуан Дань Цун</t>
  </si>
  <si>
    <t>Чжень Шань Сяо Чжун</t>
  </si>
  <si>
    <t>Хун Мао Фен</t>
  </si>
  <si>
    <t>Хуо Шань Хуан Я</t>
  </si>
  <si>
    <t xml:space="preserve">Гун Тин Пуэр </t>
  </si>
  <si>
    <t>Дун Фан Мэй Жень</t>
  </si>
  <si>
    <t>ЗЛ037</t>
  </si>
  <si>
    <t>КР029</t>
  </si>
  <si>
    <t>Комментарии</t>
  </si>
  <si>
    <t>Зелёный чай</t>
  </si>
  <si>
    <t>Жёлтый чай</t>
  </si>
  <si>
    <t>Белый чай</t>
  </si>
  <si>
    <t>Красный чай</t>
  </si>
  <si>
    <t>Сайт:</t>
  </si>
  <si>
    <t>Е-mail:</t>
  </si>
  <si>
    <t>Тел.:</t>
  </si>
  <si>
    <t>Адрес:</t>
  </si>
  <si>
    <t>129090, г. Москва, ул. Садовая-Сухаревская, 15 с.1</t>
  </si>
  <si>
    <t>Китай</t>
  </si>
  <si>
    <t>Россия</t>
  </si>
  <si>
    <t>8 916 44 44 77 8</t>
  </si>
  <si>
    <t>Чайная мастерская
 Thé Thérapie</t>
  </si>
  <si>
    <t>www.thetherapie.ru</t>
  </si>
  <si>
    <t>mail@thetherapie.ru</t>
  </si>
  <si>
    <t>Чайный напиток</t>
  </si>
  <si>
    <t>Гречишный чай</t>
  </si>
  <si>
    <t xml:space="preserve">Ку Цяо Ча </t>
  </si>
  <si>
    <t>кол-во
гр</t>
  </si>
  <si>
    <t>Розница, 
50 гр</t>
  </si>
  <si>
    <t>Страна</t>
  </si>
  <si>
    <t>Шен пуэр</t>
  </si>
  <si>
    <t>Китайское наименование чая
(описание)</t>
  </si>
  <si>
    <t>"Утренняя свежесть"</t>
  </si>
  <si>
    <t xml:space="preserve"> Зелёный чай с добавками</t>
  </si>
  <si>
    <t>Шу пуэр</t>
  </si>
  <si>
    <t>Чёрный чай</t>
  </si>
  <si>
    <t>Чёрный чай с добавками</t>
  </si>
  <si>
    <t>Бирюзовый чай (Улуны)</t>
  </si>
  <si>
    <t>Южнофудзянские улуны</t>
  </si>
  <si>
    <t>Северофудзянские улуны</t>
  </si>
  <si>
    <t>Гуандунские улуны</t>
  </si>
  <si>
    <t>Тайваньские улуны</t>
  </si>
  <si>
    <t>Лун Цзин</t>
  </si>
  <si>
    <t>Хуан Шань Мао Фэн</t>
  </si>
  <si>
    <t>Сенча</t>
  </si>
  <si>
    <t>Люань Гуапянь</t>
  </si>
  <si>
    <t>Цзюнь Шань Инь Чжэнь</t>
  </si>
  <si>
    <t>Бай Му Дань</t>
  </si>
  <si>
    <t>Бай Хао Инь Чжень Фу Дин</t>
  </si>
  <si>
    <t>"Японская липа"</t>
  </si>
  <si>
    <t>Шен Пуэр Ча</t>
  </si>
  <si>
    <t>Серебряные иглы с гор Цзюнь-Шань</t>
  </si>
  <si>
    <t>УИ Жоу Гуй</t>
  </si>
  <si>
    <t>Сы Цзы Чунь Улун</t>
  </si>
  <si>
    <t>Габа</t>
  </si>
  <si>
    <t>Габа улун Медовая</t>
  </si>
  <si>
    <t>Алишань улун</t>
  </si>
  <si>
    <t xml:space="preserve">Дун Дин </t>
  </si>
  <si>
    <t>Ароматизированные улуны</t>
  </si>
  <si>
    <t>Най Сян Цзинь Сюань</t>
  </si>
  <si>
    <t xml:space="preserve">Дорогой человек </t>
  </si>
  <si>
    <t>Лан Гуй Жень</t>
  </si>
  <si>
    <t>Хун Цзинь Ло</t>
  </si>
  <si>
    <t>Ань Хуэй Ци Хун</t>
  </si>
  <si>
    <t>Фудзянь Е Шен Хун</t>
  </si>
  <si>
    <t>Мин Хун</t>
  </si>
  <si>
    <t>Гун Тин Пуэр</t>
  </si>
  <si>
    <t xml:space="preserve">Пуэр Лао Ча Тоу </t>
  </si>
  <si>
    <t>Смола исскуственно состаренного пуэра</t>
  </si>
  <si>
    <t>Пуэр Ча Гао</t>
  </si>
  <si>
    <t>Чай чёрный "Дарджилинг"</t>
  </si>
  <si>
    <t>Чай черный "Ассам", отборный</t>
  </si>
  <si>
    <t>Чёрный чай с ароматом плодов бергамота</t>
  </si>
  <si>
    <t>Чёрный чай с чабрецом и мятой</t>
  </si>
  <si>
    <t>"Жгучий апельсин"</t>
  </si>
  <si>
    <t>"Кара-кум"</t>
  </si>
  <si>
    <t>"Сказка"</t>
  </si>
  <si>
    <t>"Масала"</t>
  </si>
  <si>
    <t xml:space="preserve">"Мечты у камина", фруктовый чай </t>
  </si>
  <si>
    <t xml:space="preserve">"Ягодное удовольствие", фруктовый чай </t>
  </si>
  <si>
    <t xml:space="preserve">Ройбуш </t>
  </si>
  <si>
    <t>Ройбуш "Миндальный мокко"</t>
  </si>
  <si>
    <t>Синий чай</t>
  </si>
  <si>
    <t>Чанг Шу</t>
  </si>
  <si>
    <t>Тайланд</t>
  </si>
  <si>
    <t>ЮАР</t>
  </si>
  <si>
    <t>Индия</t>
  </si>
  <si>
    <t>Тайвань</t>
  </si>
  <si>
    <t xml:space="preserve">чёрный чай, корица, бадьян, чёрный перец горошком, кардамон, гвоздика, имбирь </t>
  </si>
  <si>
    <t xml:space="preserve">китайский красный чай "серебряные реснички", кусочки яблока, ройбуш, корочки апельсина. </t>
  </si>
  <si>
    <t xml:space="preserve">чёрный чай, кусочки яблока, корица, перец, миндаль, кусочки карамели имбирь, цветки василька </t>
  </si>
  <si>
    <t xml:space="preserve"> индийский чёрный чай, чабрец, мята</t>
  </si>
  <si>
    <t xml:space="preserve">чёрный чай, корочки апельсина, кусочки жгучего перца и корица </t>
  </si>
  <si>
    <t xml:space="preserve">цейлонский чай, дробленный миндаль, изюм, цедра апельсина, кусочки манго и лепестки шафрана </t>
  </si>
  <si>
    <t xml:space="preserve">яблоко сушеное, гибискус, мята, черноплодная рябина, ягода смородины измельчённая </t>
  </si>
  <si>
    <t xml:space="preserve">гибискус, плоды шиповника, корица, корочки апельсина, ягоды бузины, кусочки яблока, цветочные почки гвоздики </t>
  </si>
  <si>
    <t xml:space="preserve">ройбуш, кофейные бобы, миндальная стружка, земляной орех </t>
  </si>
  <si>
    <t>ройбуш</t>
  </si>
  <si>
    <t>1 шарик - 60 р</t>
  </si>
  <si>
    <t>"Ореховый"</t>
  </si>
  <si>
    <t>Глинтвейн</t>
  </si>
  <si>
    <t>Чай черный "Английский завтрак"</t>
  </si>
  <si>
    <t>дой-пак
ПАКЕТ</t>
  </si>
  <si>
    <t>СКЛЯНКА</t>
  </si>
  <si>
    <t>МАЛАЯ</t>
  </si>
  <si>
    <t>БОЛЬШАЯ</t>
  </si>
  <si>
    <t xml:space="preserve">Ми Лань Сян Дань Цун </t>
  </si>
  <si>
    <t>Дянь Хун Да Цзинь Я</t>
  </si>
  <si>
    <t>"Рыжая лиса" (Хондо кицунэ)</t>
  </si>
  <si>
    <t>Малая,  
цена розничная</t>
  </si>
  <si>
    <t>Большая, 
цена розничная</t>
  </si>
  <si>
    <t>- 30%</t>
  </si>
  <si>
    <t>- 35%</t>
  </si>
  <si>
    <t>кол-во штук</t>
  </si>
  <si>
    <t>Подитог</t>
  </si>
  <si>
    <t>25гр</t>
  </si>
  <si>
    <t>50гр</t>
  </si>
  <si>
    <t>Розница, 
25 гр</t>
  </si>
  <si>
    <t>Чай черный "Ассам"</t>
  </si>
  <si>
    <t>нет в наличии</t>
  </si>
  <si>
    <t xml:space="preserve"> </t>
  </si>
  <si>
    <t>Красный чай с добавками</t>
  </si>
  <si>
    <t>Малина-мята</t>
  </si>
  <si>
    <t>Китайская слива</t>
  </si>
  <si>
    <t xml:space="preserve">английский завтрак, Чай с бутонами розы, ягодами малины и листом малины, лимонграссом, цветами василька и каллендулы.  
</t>
  </si>
  <si>
    <t xml:space="preserve">черный индийский чай с розмарином, кардамоном, сафлором, имбирем, цедрой апельсина и кусочками моркови. </t>
  </si>
  <si>
    <t>английский завтрак, Чай с ягодами малины, листом крапивы и липы, лепестками розы, василька и подсолнечника, мятой и кусочками свеклы.</t>
  </si>
  <si>
    <t>иван-чай, малина, мята, лист смородины, гибискус, ромашка, лепестки розы и календулы</t>
  </si>
  <si>
    <t>"Легкий бриз"</t>
  </si>
  <si>
    <t>"Дворцовые тайны"</t>
  </si>
  <si>
    <t>Классический Эрл Грэй</t>
  </si>
  <si>
    <t>Бай Хао Инь Чжень</t>
  </si>
  <si>
    <t>Бай Му Дань Ван</t>
  </si>
  <si>
    <t>Благовонья</t>
  </si>
  <si>
    <t>Кадильные свечи "София"</t>
  </si>
  <si>
    <t>Кадильные свечи "Ладан"</t>
  </si>
  <si>
    <t>Кадильные свечи "Мирра"</t>
  </si>
  <si>
    <t>Кадильные свечи "Дамар"</t>
  </si>
  <si>
    <t>Кадильные свечи "Смирна"</t>
  </si>
  <si>
    <t>Кадильные свечи "Кедр"</t>
  </si>
  <si>
    <t>Кадильные свечи "Можжевельник "</t>
  </si>
  <si>
    <t>Кадильные свечи "Фиалка"</t>
  </si>
  <si>
    <t>Кадильные свечи "Рождество"</t>
  </si>
  <si>
    <t>Розница, 
10 гр</t>
  </si>
  <si>
    <t>10гр</t>
  </si>
  <si>
    <t>"Китайская слива"</t>
  </si>
  <si>
    <t>-40%</t>
  </si>
  <si>
    <t>-45%</t>
  </si>
  <si>
    <t>-50%</t>
  </si>
  <si>
    <t>дой-пак ПАКЕТ</t>
  </si>
  <si>
    <t>c</t>
  </si>
  <si>
    <t>- 25%</t>
  </si>
  <si>
    <t>- 20%</t>
  </si>
  <si>
    <t>Цена со скидкой</t>
  </si>
  <si>
    <t>Итого со скидкой</t>
  </si>
  <si>
    <t>ИТОГО СУММА ЗАКАЗА:</t>
  </si>
  <si>
    <t>ИТОГО СУММА БЕЗ СКИДКИ:</t>
  </si>
  <si>
    <t>250гр</t>
  </si>
  <si>
    <t>Розница, 
250 гр</t>
  </si>
  <si>
    <t>СУММА  ВСЕГО  ЗАКАЗА с учётом скидки:</t>
  </si>
  <si>
    <t>ИТОГО СУММА ЗАКАЗА: с учётом скидки:</t>
  </si>
  <si>
    <t>Шен пуэр листовой из Цзиньгу</t>
  </si>
  <si>
    <t>Е шен Гушу Шэн Ча Ку Ча</t>
  </si>
  <si>
    <t>Розница, 
100 гр</t>
  </si>
  <si>
    <t>Фома</t>
  </si>
  <si>
    <t>"Чай Английской Королевы"</t>
  </si>
  <si>
    <t>Ворсистые пики с гор Хуан Шань, st</t>
  </si>
  <si>
    <t>Ворсистые пики с гор Хуан Шань, Lim</t>
  </si>
  <si>
    <t>Колодец Дракона, pr</t>
  </si>
  <si>
    <t>Колодец Дракона, st</t>
  </si>
  <si>
    <t>Колодец Дракона, lim</t>
  </si>
  <si>
    <t>Облачный туман с горы Мен Дин, st</t>
  </si>
  <si>
    <t>Пропаренный чай Сенча, st</t>
  </si>
  <si>
    <t>Тыквенная семечка, pr</t>
  </si>
  <si>
    <t>Жасминовые жемчужины дракона, pr</t>
  </si>
  <si>
    <t>Дикий горький шэн со старых деревьев от народности Ха Ни Цзу , lim</t>
  </si>
  <si>
    <t>Шен пуэр россыпь из Фэнцин</t>
  </si>
  <si>
    <t>Желтые почки с горы Хуо Шань, pr</t>
  </si>
  <si>
    <t>Желтые почки с горы Хуо Шань (почки), pr</t>
  </si>
  <si>
    <t>Белый пион, st</t>
  </si>
  <si>
    <t>Белый пион Императорский, pr</t>
  </si>
  <si>
    <t>Серебряные иглы с белым ворсом, pr</t>
  </si>
  <si>
    <t>Железная Бодхисаттва Гуанинь, st</t>
  </si>
  <si>
    <t>Железная Бодхисаттва Гуанинь , pr</t>
  </si>
  <si>
    <t>Железная Бодхисаттва Гуанинь, lim</t>
  </si>
  <si>
    <t>Большой красный халат (сильная обжарка), pr</t>
  </si>
  <si>
    <t>Большой красный халат  с кустов Яо, lim</t>
  </si>
  <si>
    <t>Корица с гор УИ, pr</t>
  </si>
  <si>
    <t>Одиночные кусты с ароматом медовой орхидеи, средняя обжарка, st</t>
  </si>
  <si>
    <t>Весна четырех сезонов, pr</t>
  </si>
  <si>
    <t>Восточная красавица, pr</t>
  </si>
  <si>
    <t>Улун с морозного пика, pr</t>
  </si>
  <si>
    <t>Золотые спирали, pr</t>
  </si>
  <si>
    <t>Золотые почки из Дянси, lim</t>
  </si>
  <si>
    <t>Мелкие семена с гор Чжень Шань, pr</t>
  </si>
  <si>
    <t>Мелкие семена с гор Чжень Шань, st</t>
  </si>
  <si>
    <t>Фудзяньский дикий красный чай, pr</t>
  </si>
  <si>
    <t>Фудзяньский красный чай, st</t>
  </si>
  <si>
    <t>Красные ворсистые пики, st</t>
  </si>
  <si>
    <t>Красные ворсистые пики, pr</t>
  </si>
  <si>
    <t>Красный чай из Ци Мень, st</t>
  </si>
  <si>
    <t>Дворцовый пуэр из Мэнку, pr</t>
  </si>
  <si>
    <t>Дворцовый пуэр из Мэнхай особый грейд, pr</t>
  </si>
  <si>
    <t>Старые чайные головы, pr</t>
  </si>
  <si>
    <t>зелёный чай Сенча, цветки липы, лемонграсс, цедра апельсина, ромашка</t>
  </si>
  <si>
    <t>зелёный чай Cенча, лепестки миндаля, грецкий орех, кокос</t>
  </si>
  <si>
    <t xml:space="preserve">зелёный чай Cенча, лепестки цветов подсолнечника, бутоны розы и василька </t>
  </si>
  <si>
    <t>тёмный изюм, цедра апельсина, гвоздика, кардамон, имбирь, корица</t>
  </si>
  <si>
    <t>тёмный улун «Большой красный халат», ягода арония, базилик, гвоздика, шафран, сублимированный инжир</t>
  </si>
  <si>
    <t>Улун с горы Алишань, st</t>
  </si>
  <si>
    <t>Улун с горы Алишань, lim</t>
  </si>
  <si>
    <t>Одиночные кусты с горы Феникса, сильная обжарка, pr</t>
  </si>
  <si>
    <t>Одиночные кусты с горы Феникса, сильная обжарка, lim</t>
  </si>
  <si>
    <t>49 шт и дубовая подставка,
в стеклянном стакане</t>
  </si>
  <si>
    <t>7 шт и гипсовая подставка,
в дой-пак пакете</t>
  </si>
  <si>
    <t>7 шт и гипсовая подставка в дой-пак пакете</t>
  </si>
  <si>
    <t>49 шт и дубовая подставка в стеклянном стакане</t>
  </si>
  <si>
    <t>Огненный цветок с молочным ароматом, st</t>
  </si>
  <si>
    <t>Огненный цветок с молочным ароматом, pr</t>
  </si>
  <si>
    <t>100гр рефил</t>
  </si>
  <si>
    <t>Анастасия</t>
  </si>
  <si>
    <t>тёмный улун «Большой красный халат», ромашка, цедра апельсина, левзея, лемонграсс</t>
  </si>
  <si>
    <t>Серебряные иглы с белым ворсом, lim</t>
  </si>
  <si>
    <r>
      <rPr>
        <b/>
        <i/>
        <sz val="14"/>
        <color theme="1"/>
        <rFont val="Arial"/>
        <family val="2"/>
      </rPr>
      <t>Обозначения:</t>
    </r>
    <r>
      <rPr>
        <b/>
        <sz val="14"/>
        <color theme="1"/>
        <rFont val="Arial"/>
        <family val="2"/>
      </rPr>
      <t xml:space="preserve">
st - категория чая standart
pr - категория чая premium
lim - категория чая limited</t>
    </r>
  </si>
  <si>
    <t>100гр</t>
  </si>
  <si>
    <t>-70%</t>
  </si>
  <si>
    <t>цена 5 гр чая 
для контрагента 
без пакетика</t>
  </si>
  <si>
    <t>Розница, 
РЕФИЛ 100 гр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</si>
</sst>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\ &quot;₽&quot;"/>
    <numFmt numFmtId="165" formatCode="#,##0\ &quot;₽&quot;"/>
  </numFmts>
  <fonts count="81">
    <font>
      <sz val="12"/>
      <color theme="1"/>
      <name val="Calibri"/>
      <family val="2"/>
      <scheme val="minor"/>
    </font>
    <font>
      <sz val="10"/>
      <color theme="1"/>
      <name val="Arial"/>
      <family val="2"/>
    </font>
    <font>
      <u val="single"/>
      <sz val="10"/>
      <color indexed="12"/>
      <name val="Arial Cyr"/>
      <family val="2"/>
      <charset val="204"/>
    </font>
    <font>
      <sz val="8"/>
      <name val="Arial"/>
      <family val="2"/>
    </font>
    <font>
      <sz val="11"/>
      <color rgb="FF000000"/>
      <name val="Calibri"/>
      <family val="2"/>
    </font>
    <font>
      <u val="single"/>
      <sz val="12"/>
      <color theme="11"/>
      <name val="Calibri"/>
      <family val="2"/>
      <charset val="204"/>
      <scheme val="minor"/>
    </font>
    <font>
      <u val="single"/>
      <sz val="11"/>
      <color theme="10"/>
      <name val="Calibri"/>
      <family val="2"/>
      <charset val="204"/>
    </font>
    <font>
      <sz val="12"/>
      <color theme="1"/>
      <name val="Arial"/>
      <family val="2"/>
      <charset val="204"/>
    </font>
    <font>
      <sz val="18"/>
      <color theme="1"/>
      <name val="Arial"/>
      <family val="2"/>
      <charset val="204"/>
    </font>
    <font>
      <b/>
      <sz val="10"/>
      <name val="Arial"/>
      <family val="2"/>
      <charset val="204"/>
    </font>
    <font>
      <sz val="8"/>
      <color indexed="8"/>
      <name val="Arial"/>
      <family val="2"/>
      <charset val="204"/>
    </font>
    <font>
      <b/>
      <sz val="8"/>
      <color rgb="FFFF0000"/>
      <name val="Arial"/>
      <family val="2"/>
      <charset val="204"/>
    </font>
    <font>
      <sz val="10"/>
      <name val="Arial"/>
      <family val="2"/>
      <charset val="204"/>
    </font>
    <font>
      <b/>
      <sz val="10"/>
      <color rgb="FF000000"/>
      <name val="Arial"/>
      <family val="2"/>
      <charset val="204"/>
    </font>
    <font>
      <sz val="12"/>
      <color rgb="FF000000"/>
      <name val="Arial"/>
      <family val="2"/>
      <charset val="204"/>
    </font>
    <font>
      <sz val="12"/>
      <color theme="0"/>
      <name val="Arial"/>
      <family val="2"/>
      <charset val="204"/>
    </font>
    <font>
      <b/>
      <sz val="10"/>
      <color theme="0"/>
      <name val="Arial"/>
      <family val="2"/>
      <charset val="204"/>
    </font>
    <font>
      <sz val="10"/>
      <color indexed="8"/>
      <name val="Arial"/>
      <family val="2"/>
      <charset val="204"/>
    </font>
    <font>
      <b/>
      <sz val="12"/>
      <color theme="6" tint="-0.49997"/>
      <name val="Arial"/>
      <family val="2"/>
    </font>
    <font>
      <b/>
      <sz val="18"/>
      <color theme="1"/>
      <name val="Arial"/>
      <family val="2"/>
    </font>
    <font>
      <b/>
      <sz val="14"/>
      <color theme="6" tint="-0.49997"/>
      <name val="Arial"/>
      <family val="2"/>
      <charset val="204"/>
    </font>
    <font>
      <b/>
      <i/>
      <sz val="16"/>
      <color theme="4" tint="-0.49997"/>
      <name val="Arial"/>
      <family val="2"/>
    </font>
    <font>
      <b/>
      <sz val="10"/>
      <color indexed="8"/>
      <name val="Arial"/>
      <family val="2"/>
      <charset val="204"/>
    </font>
    <font>
      <b/>
      <i/>
      <sz val="20"/>
      <color theme="6" tint="0.79998"/>
      <name val="Arial"/>
      <family val="2"/>
    </font>
    <font>
      <b/>
      <i/>
      <sz val="20"/>
      <color theme="0"/>
      <name val="Arial"/>
      <family val="2"/>
    </font>
    <font>
      <b/>
      <sz val="12"/>
      <color indexed="8"/>
      <name val="Arial"/>
      <family val="2"/>
      <charset val="204"/>
    </font>
    <font>
      <b/>
      <sz val="14"/>
      <color rgb="FF000000"/>
      <name val="Arial"/>
      <family val="2"/>
    </font>
    <font>
      <b/>
      <i/>
      <sz val="20"/>
      <color theme="1"/>
      <name val="Arial"/>
      <family val="2"/>
    </font>
    <font>
      <b/>
      <i/>
      <sz val="20"/>
      <color theme="4" tint="-0.49997"/>
      <name val="Arial"/>
      <family val="2"/>
    </font>
    <font>
      <b/>
      <sz val="12"/>
      <color theme="4" tint="-0.24997"/>
      <name val="Arial"/>
      <family val="2"/>
    </font>
    <font>
      <b/>
      <sz val="12"/>
      <name val="Arial"/>
      <family val="2"/>
    </font>
    <font>
      <b/>
      <sz val="12"/>
      <color theme="1"/>
      <name val="Arial"/>
      <family val="2"/>
    </font>
    <font>
      <b/>
      <sz val="12"/>
      <color theme="0"/>
      <name val="Arial"/>
      <family val="2"/>
    </font>
    <font>
      <b/>
      <sz val="8"/>
      <color indexed="8"/>
      <name val="Arial"/>
      <family val="2"/>
    </font>
    <font>
      <sz val="10"/>
      <color rgb="FF000000"/>
      <name val="Arial"/>
      <family val="2"/>
    </font>
    <font>
      <sz val="8"/>
      <color theme="1"/>
      <name val="Arial"/>
      <family val="2"/>
    </font>
    <font>
      <sz val="12"/>
      <color theme="6" tint="-0.49997"/>
      <name val="Arial"/>
      <family val="2"/>
    </font>
    <font>
      <b/>
      <sz val="14"/>
      <name val="Arial"/>
      <family val="2"/>
    </font>
    <font>
      <b/>
      <sz val="16"/>
      <color rgb="FF000000"/>
      <name val="Arial"/>
      <family val="2"/>
    </font>
    <font>
      <sz val="14"/>
      <name val="Arial"/>
      <family val="2"/>
      <charset val="204"/>
    </font>
    <font>
      <sz val="12"/>
      <color indexed="8"/>
      <name val="Arial"/>
      <family val="2"/>
      <charset val="204"/>
    </font>
    <font>
      <i/>
      <sz val="8"/>
      <color theme="3" tint="-0.24997"/>
      <name val="Arial"/>
      <family val="2"/>
    </font>
    <font>
      <b/>
      <sz val="14"/>
      <color theme="1"/>
      <name val="Arial"/>
      <family val="2"/>
    </font>
    <font>
      <u val="single"/>
      <sz val="16"/>
      <color indexed="12"/>
      <name val="Arial Cyr"/>
      <family val="2"/>
      <charset val="204"/>
    </font>
    <font>
      <b/>
      <i/>
      <sz val="14"/>
      <name val="Arial"/>
      <family val="2"/>
    </font>
    <font>
      <b/>
      <sz val="22"/>
      <color theme="6" tint="-0.49997"/>
      <name val="Arial"/>
      <family val="2"/>
    </font>
    <font>
      <sz val="24"/>
      <color theme="6" tint="-0.49997"/>
      <name val="Arial"/>
      <family val="2"/>
      <charset val="204"/>
    </font>
    <font>
      <b/>
      <sz val="14"/>
      <color rgb="FFC00000"/>
      <name val="Arial"/>
      <family val="2"/>
    </font>
    <font>
      <sz val="16"/>
      <color theme="1"/>
      <name val="Arial"/>
      <family val="2"/>
      <charset val="204"/>
    </font>
    <font>
      <b/>
      <sz val="16"/>
      <color theme="6" tint="-0.49997"/>
      <name val="Arial"/>
      <family val="2"/>
      <charset val="204"/>
    </font>
    <font>
      <b/>
      <sz val="16"/>
      <color indexed="8"/>
      <name val="Arial"/>
      <family val="2"/>
      <charset val="204"/>
    </font>
    <font>
      <b/>
      <sz val="16"/>
      <color rgb="FFFF0000"/>
      <name val="Arial"/>
      <family val="2"/>
      <charset val="204"/>
    </font>
    <font>
      <sz val="16"/>
      <color indexed="8"/>
      <name val="Arial"/>
      <family val="2"/>
      <charset val="204"/>
    </font>
    <font>
      <i/>
      <sz val="16"/>
      <color theme="3" tint="-0.24997"/>
      <name val="Arial"/>
      <family val="2"/>
      <charset val="204"/>
    </font>
    <font>
      <b/>
      <sz val="16"/>
      <color rgb="FFC00000"/>
      <name val="Arial"/>
      <family val="2"/>
      <charset val="204"/>
    </font>
    <font>
      <b/>
      <sz val="16"/>
      <color rgb="FFC5904F"/>
      <name val="Arial"/>
      <family val="2"/>
      <charset val="204"/>
    </font>
    <font>
      <sz val="14"/>
      <color theme="1"/>
      <name val="Arial"/>
      <family val="2"/>
    </font>
    <font>
      <sz val="14"/>
      <color theme="6" tint="-0.49997"/>
      <name val="Arial"/>
      <family val="2"/>
    </font>
    <font>
      <b/>
      <sz val="14"/>
      <color indexed="8"/>
      <name val="Arial"/>
      <family val="2"/>
    </font>
    <font>
      <sz val="14"/>
      <color indexed="8"/>
      <name val="Arial"/>
      <family val="2"/>
    </font>
    <font>
      <b/>
      <i/>
      <sz val="14"/>
      <color theme="6" tint="0.79998"/>
      <name val="Arial"/>
      <family val="2"/>
    </font>
    <font>
      <b/>
      <i/>
      <sz val="14"/>
      <color theme="4" tint="-0.49997"/>
      <name val="Arial"/>
      <family val="2"/>
    </font>
    <font>
      <b/>
      <sz val="16"/>
      <name val="Arial"/>
      <family val="2"/>
    </font>
    <font>
      <b/>
      <sz val="20"/>
      <color rgb="FF000000"/>
      <name val="Arial"/>
      <family val="2"/>
    </font>
    <font>
      <b/>
      <sz val="24"/>
      <color theme="6" tint="-0.49997"/>
      <name val="Arial"/>
      <family val="2"/>
    </font>
    <font>
      <b/>
      <sz val="16"/>
      <color theme="9" tint="-0.24997"/>
      <name val="Arial"/>
      <family val="2"/>
      <charset val="204"/>
    </font>
    <font>
      <i/>
      <sz val="20"/>
      <color theme="4" tint="-0.49997"/>
      <name val="Arial"/>
      <family val="2"/>
    </font>
    <font>
      <b/>
      <sz val="22"/>
      <color theme="7" tint="-0.49997"/>
      <name val="Arial"/>
      <family val="2"/>
    </font>
    <font>
      <b/>
      <sz val="16"/>
      <color theme="1"/>
      <name val="Arial"/>
      <family val="2"/>
    </font>
    <font>
      <sz val="10"/>
      <color theme="0"/>
      <name val="Arial"/>
      <family val="2"/>
    </font>
    <font>
      <sz val="14"/>
      <color theme="0"/>
      <name val="Arial"/>
      <family val="2"/>
    </font>
    <font>
      <b/>
      <sz val="14"/>
      <color theme="0"/>
      <name val="Arial"/>
      <family val="2"/>
    </font>
    <font>
      <sz val="12"/>
      <color rgb="FFC00000"/>
      <name val="Arial"/>
      <family val="2"/>
    </font>
    <font>
      <sz val="14"/>
      <color rgb="FFC00000"/>
      <name val="Arial"/>
      <family val="2"/>
    </font>
    <font>
      <sz val="8"/>
      <color rgb="FFC00000"/>
      <name val="Arial"/>
      <family val="2"/>
    </font>
    <font>
      <b/>
      <sz val="12"/>
      <color rgb="FFC00000"/>
      <name val="Arial"/>
      <family val="2"/>
    </font>
    <font>
      <sz val="10"/>
      <color rgb="FFC00000"/>
      <name val="Arial"/>
      <family val="2"/>
    </font>
    <font>
      <b/>
      <i/>
      <sz val="14"/>
      <color theme="1"/>
      <name val="Arial"/>
      <family val="2"/>
    </font>
    <font>
      <b/>
      <sz val="8"/>
      <color rgb="FFC00000"/>
      <name val="Arial"/>
      <family val="2"/>
    </font>
    <font>
      <sz val="16"/>
      <color rgb="FFC00000"/>
      <name val="Arial"/>
      <family val="2"/>
    </font>
    <font>
      <b/>
      <sz val="8"/>
      <color theme="1"/>
      <name val="Arial"/>
      <family val="2"/>
    </font>
  </fonts>
  <fills count="33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1BD4E"/>
        <bgColor indexed="64"/>
      </patternFill>
    </fill>
    <fill>
      <patternFill patternType="solid">
        <fgColor rgb="FF968123"/>
        <bgColor indexed="64"/>
      </patternFill>
    </fill>
    <fill>
      <patternFill patternType="solid">
        <fgColor rgb="FF364B74"/>
        <bgColor indexed="64"/>
      </patternFill>
    </fill>
    <fill>
      <patternFill patternType="solid">
        <fgColor rgb="FF504E4D"/>
        <bgColor indexed="64"/>
      </patternFill>
    </fill>
    <fill>
      <patternFill patternType="solid">
        <fgColor theme="4" tint="0.59999"/>
        <bgColor indexed="64"/>
      </patternFill>
    </fill>
    <fill>
      <patternFill patternType="solid">
        <fgColor rgb="FFEC714F"/>
        <bgColor indexed="64"/>
      </patternFill>
    </fill>
    <fill>
      <patternFill patternType="solid">
        <fgColor rgb="FF896C9A"/>
        <bgColor indexed="64"/>
      </patternFill>
    </fill>
    <fill>
      <patternFill patternType="solid">
        <fgColor rgb="FFF3E2D0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theme="0" tint="-0.04998"/>
        <bgColor indexed="64"/>
      </patternFill>
    </fill>
    <fill>
      <patternFill patternType="solid">
        <fgColor rgb="FFEED5B2"/>
        <bgColor indexed="64"/>
      </patternFill>
    </fill>
    <fill>
      <patternFill patternType="solid">
        <fgColor rgb="FFEED5B2"/>
        <bgColor indexed="64"/>
      </patternFill>
    </fill>
    <fill>
      <patternFill patternType="solid">
        <fgColor theme="9" tint="0.7999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"/>
        <bgColor indexed="64"/>
      </patternFill>
    </fill>
    <fill>
      <patternFill patternType="solid">
        <fgColor rgb="FFF3E2D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79998"/>
        <bgColor indexed="64"/>
      </patternFill>
    </fill>
    <fill>
      <patternFill patternType="solid">
        <fgColor theme="0" tint="-0.24997"/>
        <bgColor indexed="64"/>
      </patternFill>
    </fill>
    <fill>
      <patternFill patternType="solid">
        <fgColor rgb="FFC89953"/>
        <bgColor indexed="64"/>
      </patternFill>
    </fill>
    <fill>
      <patternFill patternType="solid">
        <fgColor rgb="FF968123"/>
        <bgColor indexed="64"/>
      </patternFill>
    </fill>
    <fill>
      <patternFill patternType="solid">
        <fgColor theme="7" tint="0.79998"/>
        <bgColor indexed="64"/>
      </patternFill>
    </fill>
    <fill>
      <patternFill patternType="solid">
        <fgColor theme="7" tint="0.59999"/>
        <bgColor indexed="64"/>
      </patternFill>
    </fill>
    <fill>
      <patternFill patternType="solid">
        <fgColor theme="5" tint="-0.49997"/>
        <bgColor indexed="64"/>
      </patternFill>
    </fill>
    <fill>
      <patternFill patternType="solid">
        <fgColor theme="9" tint="0.39998"/>
        <bgColor indexed="64"/>
      </patternFill>
    </fill>
    <fill>
      <patternFill patternType="solid">
        <fgColor theme="8" tint="0.39998"/>
        <bgColor indexed="64"/>
      </patternFill>
    </fill>
    <fill>
      <patternFill patternType="solid">
        <fgColor theme="9" tint="0.39998"/>
        <bgColor indexed="64"/>
      </patternFill>
    </fill>
    <fill>
      <patternFill patternType="solid">
        <fgColor theme="8" tint="0.79998"/>
        <bgColor indexed="64"/>
      </patternFill>
    </fill>
    <fill>
      <patternFill patternType="solid">
        <fgColor theme="6" tint="0.59999"/>
        <bgColor indexed="64"/>
      </patternFill>
    </fill>
  </fills>
  <borders count="69">
    <border>
      <left/>
      <right/>
      <top/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</border>
    <border>
      <left/>
      <right style="medium">
        <color auto="1"/>
      </right>
      <top style="thin">
        <color auto="1"/>
      </top>
      <bottom style="medium">
        <color auto="1"/>
      </bottom>
    </border>
    <border>
      <left style="medium">
        <color auto="1"/>
      </left>
      <right/>
      <top style="medium">
        <color auto="1"/>
      </top>
      <bottom style="medium">
        <color auto="1"/>
      </bottom>
    </border>
    <border>
      <left/>
      <right/>
      <top style="medium">
        <color auto="1"/>
      </top>
      <bottom style="medium">
        <color auto="1"/>
      </bottom>
    </border>
    <border>
      <left/>
      <right style="medium">
        <color auto="1"/>
      </right>
      <top style="medium">
        <color auto="1"/>
      </top>
      <bottom style="medium">
        <color auto="1"/>
      </bottom>
    </border>
    <border>
      <left style="medium">
        <color auto="1"/>
      </left>
      <right/>
      <top style="medium">
        <color auto="1"/>
      </top>
      <bottom style="thin">
        <color auto="1"/>
      </bottom>
    </border>
    <border>
      <left/>
      <right style="medium">
        <color auto="1"/>
      </right>
      <top style="medium">
        <color auto="1"/>
      </top>
      <bottom style="thin">
        <color auto="1"/>
      </bottom>
    </border>
    <border>
      <left/>
      <right/>
      <top style="medium">
        <color auto="1"/>
      </top>
      <bottom/>
    </border>
    <border>
      <left/>
      <right/>
      <top/>
      <bottom style="medium">
        <color auto="1"/>
      </bottom>
    </border>
    <border>
      <left/>
      <right style="medium">
        <color auto="1"/>
      </right>
      <top/>
      <bottom style="medium">
        <color auto="1"/>
      </bottom>
    </border>
    <border>
      <left/>
      <right/>
      <top style="medium">
        <color auto="1"/>
      </top>
      <bottom style="thin">
        <color auto="1"/>
      </bottom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</border>
    <border>
      <left style="medium">
        <color auto="1"/>
      </left>
      <right/>
      <top style="thin">
        <color auto="1"/>
      </top>
      <bottom style="medium">
        <color auto="1"/>
      </bottom>
    </border>
    <border>
      <left style="medium">
        <color auto="1"/>
      </left>
      <right/>
      <top style="thin">
        <color auto="1"/>
      </top>
      <bottom style="thin">
        <color auto="1"/>
      </bottom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</border>
    <border>
      <left style="thin">
        <color auto="1"/>
      </left>
      <right/>
      <top style="medium">
        <color auto="1"/>
      </top>
      <bottom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/>
      <top/>
      <bottom style="medium">
        <color auto="1"/>
      </bottom>
    </border>
    <border>
      <left style="medium">
        <color auto="1"/>
      </left>
      <right/>
      <top/>
      <bottom/>
    </border>
    <border>
      <left style="thin">
        <color auto="1"/>
      </left>
      <right style="thin">
        <color auto="1"/>
      </right>
      <top/>
      <bottom style="thin">
        <color auto="1"/>
      </bottom>
    </border>
    <border>
      <left style="medium">
        <color auto="1"/>
      </left>
      <right/>
      <top style="medium">
        <color auto="1"/>
      </top>
      <bottom/>
    </border>
    <border>
      <left/>
      <right style="medium">
        <color auto="1"/>
      </right>
      <top style="medium">
        <color auto="1"/>
      </top>
      <bottom/>
    </border>
    <border>
      <left style="medium">
        <color auto="1"/>
      </left>
      <right style="thin">
        <color auto="1"/>
      </right>
      <top/>
      <bottom style="thin">
        <color auto="1"/>
      </bottom>
    </border>
    <border>
      <left style="thin">
        <color auto="1"/>
      </left>
      <right style="medium">
        <color auto="1"/>
      </right>
      <top/>
      <bottom style="thin">
        <color auto="1"/>
      </bottom>
    </border>
    <border>
      <left/>
      <right style="medium">
        <color auto="1"/>
      </right>
      <top/>
      <bottom style="thin">
        <color auto="1"/>
      </bottom>
    </border>
    <border>
      <left/>
      <right style="medium">
        <color auto="1"/>
      </right>
      <top/>
      <bottom/>
    </border>
    <border>
      <left/>
      <right style="thin">
        <color auto="1"/>
      </right>
      <top style="thin">
        <color auto="1"/>
      </top>
      <bottom style="thin">
        <color auto="1"/>
      </bottom>
    </border>
    <border>
      <left/>
      <right style="thin">
        <color auto="1"/>
      </right>
      <top/>
      <bottom style="thin">
        <color auto="1"/>
      </bottom>
    </border>
    <border>
      <left/>
      <right style="thin">
        <color auto="1"/>
      </right>
      <top style="thin">
        <color auto="1"/>
      </top>
      <bottom style="medium">
        <color auto="1"/>
      </bottom>
    </border>
    <border>
      <left/>
      <right style="medium">
        <color auto="1"/>
      </right>
      <top style="thin">
        <color auto="1"/>
      </top>
      <bottom/>
    </border>
    <border>
      <left style="medium">
        <color auto="1"/>
      </left>
      <right/>
      <top/>
      <bottom style="thin">
        <color auto="1"/>
      </bottom>
    </border>
    <border>
      <left/>
      <right style="thin">
        <color auto="1"/>
      </right>
      <top style="medium">
        <color auto="1"/>
      </top>
      <bottom style="thin">
        <color auto="1"/>
      </bottom>
    </border>
    <border>
      <left style="thin">
        <color auto="1"/>
      </left>
      <right/>
      <top style="thin">
        <color auto="1"/>
      </top>
      <bottom style="thin">
        <color auto="1"/>
      </bottom>
    </border>
    <border>
      <left style="thin">
        <color auto="1"/>
      </left>
      <right/>
      <top style="medium">
        <color auto="1"/>
      </top>
      <bottom style="thin">
        <color auto="1"/>
      </bottom>
    </border>
    <border>
      <left style="thin">
        <color auto="1"/>
      </left>
      <right/>
      <top style="thin">
        <color auto="1"/>
      </top>
      <bottom style="medium">
        <color auto="1"/>
      </bottom>
    </border>
    <border>
      <left/>
      <right/>
      <top/>
      <bottom style="thin">
        <color auto="1"/>
      </bottom>
    </border>
    <border>
      <left style="thin">
        <color auto="1"/>
      </left>
      <right/>
      <top/>
      <bottom style="thin">
        <color auto="1"/>
      </bottom>
    </border>
    <border>
      <left/>
      <right/>
      <top style="thin">
        <color auto="1"/>
      </top>
      <bottom style="thin">
        <color auto="1"/>
      </bottom>
    </border>
    <border>
      <left/>
      <right style="thin">
        <color auto="1"/>
      </right>
      <top/>
      <bottom/>
    </border>
    <border>
      <left style="medium">
        <color auto="1"/>
      </left>
      <right style="medium">
        <color auto="1"/>
      </right>
      <top/>
      <bottom style="thin">
        <color auto="1"/>
      </bottom>
    </border>
    <border>
      <left style="medium">
        <color auto="1"/>
      </left>
      <right style="thin">
        <color auto="1"/>
      </right>
      <top/>
      <bottom style="medium">
        <color auto="1"/>
      </bottom>
    </border>
    <border>
      <left style="medium">
        <color auto="1"/>
      </left>
      <right style="medium">
        <color auto="1"/>
      </right>
      <top style="medium">
        <color auto="1"/>
      </top>
      <bottom/>
    </border>
    <border>
      <left style="medium">
        <color auto="1"/>
      </left>
      <right style="medium">
        <color auto="1"/>
      </right>
      <top style="thin">
        <color auto="1"/>
      </top>
      <bottom/>
    </border>
    <border>
      <left style="medium">
        <color auto="1"/>
      </left>
      <right style="medium">
        <color auto="1"/>
      </right>
      <top/>
      <bottom/>
    </border>
    <border>
      <left style="medium">
        <color auto="1"/>
      </left>
      <right style="thin">
        <color auto="1"/>
      </right>
      <top/>
      <bottom/>
    </border>
    <border>
      <left style="thin">
        <color auto="1"/>
      </left>
      <right style="medium">
        <color auto="1"/>
      </right>
      <top/>
      <bottom/>
    </border>
    <border>
      <left style="thin">
        <color auto="1"/>
      </left>
      <right style="medium">
        <color auto="1"/>
      </right>
      <top/>
      <bottom style="medium">
        <color auto="1"/>
      </bottom>
    </border>
    <border>
      <left style="thin">
        <color auto="1"/>
      </left>
      <right style="thin">
        <color auto="1"/>
      </right>
      <top/>
      <bottom/>
    </border>
    <border>
      <left/>
      <right/>
      <top style="thin">
        <color auto="1"/>
      </top>
      <bottom style="medium">
        <color auto="1"/>
      </bottom>
    </border>
    <border>
      <left style="medium">
        <color auto="1"/>
      </left>
      <right/>
      <top style="thin">
        <color auto="1"/>
      </top>
      <bottom/>
    </border>
    <border>
      <left style="thin">
        <color auto="1"/>
      </left>
      <right/>
      <top/>
      <bottom/>
    </border>
    <border>
      <left/>
      <right style="thin">
        <color auto="1"/>
      </right>
      <top/>
      <bottom style="medium">
        <color auto="1"/>
      </bottom>
    </border>
    <border>
      <left style="medium">
        <color auto="1"/>
      </left>
      <right style="medium">
        <color auto="1"/>
      </right>
      <top/>
      <bottom style="medium">
        <color auto="1"/>
      </bottom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</border>
    <border>
      <left/>
      <right style="thin">
        <color auto="1"/>
      </right>
      <top style="medium">
        <color auto="1"/>
      </top>
      <bottom style="medium">
        <color auto="1"/>
      </bottom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</border>
    <border>
      <left style="thin">
        <color auto="1"/>
      </left>
      <right/>
      <top style="medium">
        <color auto="1"/>
      </top>
      <bottom style="medium">
        <color auto="1"/>
      </bottom>
    </border>
  </borders>
  <cellStyleXfs count="546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2" fillId="0" borderId="0" applyNumberFormat="0" applyFill="0" applyBorder="0">
      <alignment/>
      <protection locked="0"/>
    </xf>
    <xf numFmtId="0" fontId="3" fillId="0" borderId="0">
      <alignment horizontal="left"/>
      <protection/>
    </xf>
    <xf numFmtId="0" fontId="4" fillId="0" borderId="0">
      <alignment/>
      <protection/>
    </xf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796">
    <xf numFmtId="0" fontId="0" fillId="0" borderId="0" xfId="0"/>
    <xf numFmtId="0" fontId="7" fillId="0" borderId="0" xfId="0" applyFont="1"/>
    <xf numFmtId="0" fontId="7" fillId="2" borderId="0" xfId="0" applyFont="1" applyFill="1" applyBorder="1" applyAlignment="1">
      <alignment horizontal="left"/>
    </xf>
    <xf numFmtId="0" fontId="7" fillId="0" borderId="0" xfId="0" applyFont="1" applyFill="1"/>
    <xf numFmtId="0" fontId="7" fillId="2" borderId="0" xfId="0" applyFont="1" applyFill="1" applyBorder="1" applyAlignment="1">
      <alignment horizontal="center"/>
    </xf>
    <xf numFmtId="0" fontId="7" fillId="2" borderId="0" xfId="0" applyFont="1" applyFill="1"/>
    <xf numFmtId="0" fontId="15" fillId="0" borderId="0" xfId="0" applyFont="1"/>
    <xf numFmtId="0" fontId="9" fillId="0" borderId="0" xfId="0" applyFont="1" applyAlignment="1">
      <alignment horizontal="center" vertical="top" wrapText="1"/>
    </xf>
    <xf numFmtId="0" fontId="7" fillId="2" borderId="0" xfId="0" applyFont="1" applyFill="1" applyAlignment="1">
      <alignment horizontal="center"/>
    </xf>
    <xf numFmtId="0" fontId="7" fillId="0" borderId="0" xfId="0" applyFont="1" applyAlignment="1">
      <alignment horizontal="center"/>
    </xf>
    <xf numFmtId="0" fontId="7" fillId="2" borderId="0" xfId="0" applyFont="1" applyFill="1" applyBorder="1"/>
    <xf numFmtId="0" fontId="8" fillId="2" borderId="0" xfId="0" applyFont="1" applyFill="1" applyBorder="1" applyAlignment="1">
      <alignment horizontal="center" vertical="top" wrapText="1"/>
    </xf>
    <xf numFmtId="0" fontId="15" fillId="2" borderId="0" xfId="0" applyFont="1" applyFill="1"/>
    <xf numFmtId="0" fontId="9" fillId="2" borderId="0" xfId="0" applyFont="1" applyFill="1" applyAlignment="1">
      <alignment horizontal="center" vertical="top" wrapText="1"/>
    </xf>
    <xf numFmtId="0" fontId="16" fillId="2" borderId="0" xfId="0" applyFont="1" applyFill="1" applyAlignment="1">
      <alignment horizontal="center" vertical="top" wrapText="1"/>
    </xf>
    <xf numFmtId="3" fontId="7" fillId="2" borderId="0" xfId="0" applyNumberFormat="1" applyFont="1" applyFill="1" applyAlignment="1">
      <alignment horizontal="center"/>
    </xf>
    <xf numFmtId="3" fontId="7" fillId="2" borderId="0" xfId="0" applyNumberFormat="1" applyFont="1" applyFill="1"/>
    <xf numFmtId="0" fontId="8" fillId="2" borderId="0" xfId="0" applyFont="1" applyFill="1" applyBorder="1" applyAlignment="1">
      <alignment vertical="top" wrapText="1"/>
    </xf>
    <xf numFmtId="0" fontId="7" fillId="2" borderId="0" xfId="0" applyFont="1" applyFill="1" applyBorder="1" applyAlignment="1">
      <alignment/>
    </xf>
    <xf numFmtId="0" fontId="8" fillId="2" borderId="0" xfId="0" applyFont="1" applyFill="1" applyBorder="1" applyAlignment="1">
      <alignment vertical="center" wrapText="1"/>
    </xf>
    <xf numFmtId="0" fontId="20" fillId="0" borderId="0" xfId="20" applyFont="1" applyFill="1" applyBorder="1" applyAlignment="1" applyProtection="1">
      <alignment wrapText="1"/>
      <protection/>
    </xf>
    <xf numFmtId="165" fontId="7" fillId="2" borderId="0" xfId="0" applyNumberFormat="1" applyFont="1" applyFill="1" applyBorder="1" applyAlignment="1">
      <alignment/>
    </xf>
    <xf numFmtId="165" fontId="13" fillId="3" borderId="0" xfId="0" applyNumberFormat="1" applyFont="1" applyFill="1" applyAlignment="1">
      <alignment horizontal="left"/>
    </xf>
    <xf numFmtId="0" fontId="19" fillId="2" borderId="0" xfId="0" applyFont="1" applyFill="1" applyBorder="1" applyAlignment="1">
      <alignment vertical="center" wrapText="1"/>
    </xf>
    <xf numFmtId="0" fontId="18" fillId="3" borderId="0" xfId="0" applyFont="1" applyFill="1" applyBorder="1" applyAlignment="1">
      <alignment/>
    </xf>
    <xf numFmtId="0" fontId="18" fillId="3" borderId="0" xfId="0" applyFont="1" applyFill="1" applyBorder="1" applyAlignment="1">
      <alignment horizontal="left" vertical="center"/>
    </xf>
    <xf numFmtId="164" fontId="20" fillId="2" borderId="0" xfId="20" applyNumberFormat="1" applyFont="1" applyFill="1" applyBorder="1" applyAlignment="1" applyProtection="1">
      <alignment horizontal="center" vertical="center" wrapText="1"/>
      <protection/>
    </xf>
    <xf numFmtId="0" fontId="11" fillId="2" borderId="1" xfId="21" applyFont="1" applyFill="1" applyBorder="1" applyAlignment="1">
      <alignment horizontal="center" vertical="center" wrapText="1"/>
      <protection/>
    </xf>
    <xf numFmtId="0" fontId="11" fillId="2" borderId="2" xfId="21" applyFont="1" applyFill="1" applyBorder="1" applyAlignment="1">
      <alignment horizontal="center" vertical="center" wrapText="1"/>
      <protection/>
    </xf>
    <xf numFmtId="1" fontId="7" fillId="2" borderId="0" xfId="0" applyNumberFormat="1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/>
    </xf>
    <xf numFmtId="1" fontId="20" fillId="2" borderId="0" xfId="20" applyNumberFormat="1" applyFont="1" applyFill="1" applyBorder="1" applyAlignment="1" applyProtection="1">
      <alignment horizontal="center" vertical="center" wrapText="1"/>
      <protection/>
    </xf>
    <xf numFmtId="1" fontId="7" fillId="2" borderId="0" xfId="0" applyNumberFormat="1" applyFont="1" applyFill="1" applyBorder="1" applyAlignment="1">
      <alignment horizontal="left"/>
    </xf>
    <xf numFmtId="1" fontId="7" fillId="2" borderId="0" xfId="0" applyNumberFormat="1" applyFont="1" applyFill="1" applyAlignment="1">
      <alignment horizontal="center"/>
    </xf>
    <xf numFmtId="1" fontId="7" fillId="2" borderId="0" xfId="0" applyNumberFormat="1" applyFont="1" applyFill="1"/>
    <xf numFmtId="1" fontId="7" fillId="0" borderId="0" xfId="0" applyNumberFormat="1" applyFont="1" applyAlignment="1">
      <alignment horizontal="center"/>
    </xf>
    <xf numFmtId="164" fontId="7" fillId="2" borderId="0" xfId="0" applyNumberFormat="1" applyFont="1" applyFill="1" applyBorder="1" applyAlignment="1">
      <alignment horizontal="center"/>
    </xf>
    <xf numFmtId="164" fontId="7" fillId="2" borderId="0" xfId="0" applyNumberFormat="1" applyFont="1" applyFill="1" applyBorder="1" applyAlignment="1">
      <alignment/>
    </xf>
    <xf numFmtId="164" fontId="18" fillId="3" borderId="0" xfId="0" applyNumberFormat="1" applyFont="1" applyFill="1" applyBorder="1" applyAlignment="1">
      <alignment horizontal="left" vertical="center"/>
    </xf>
    <xf numFmtId="164" fontId="14" fillId="2" borderId="0" xfId="0" applyNumberFormat="1" applyFont="1" applyFill="1" applyBorder="1" applyAlignment="1">
      <alignment horizontal="left"/>
    </xf>
    <xf numFmtId="164" fontId="7" fillId="2" borderId="0" xfId="0" applyNumberFormat="1" applyFont="1" applyFill="1" applyAlignment="1">
      <alignment horizontal="center"/>
    </xf>
    <xf numFmtId="164" fontId="7" fillId="2" borderId="0" xfId="0" applyNumberFormat="1" applyFont="1" applyFill="1"/>
    <xf numFmtId="164" fontId="7" fillId="0" borderId="0" xfId="0" applyNumberFormat="1" applyFont="1" applyAlignment="1">
      <alignment horizontal="center"/>
    </xf>
    <xf numFmtId="0" fontId="24" fillId="4" borderId="3" xfId="21" applyFont="1" applyFill="1" applyBorder="1" applyAlignment="1">
      <alignment vertical="center" wrapText="1"/>
      <protection/>
    </xf>
    <xf numFmtId="0" fontId="23" fillId="5" borderId="3" xfId="21" applyFont="1" applyFill="1" applyBorder="1" applyAlignment="1">
      <alignment vertical="center" wrapText="1"/>
      <protection/>
    </xf>
    <xf numFmtId="0" fontId="27" fillId="0" borderId="3" xfId="21" applyFont="1" applyFill="1" applyBorder="1" applyAlignment="1">
      <alignment vertical="center" wrapText="1"/>
      <protection/>
    </xf>
    <xf numFmtId="0" fontId="24" fillId="6" borderId="3" xfId="21" applyFont="1" applyFill="1" applyBorder="1" applyAlignment="1">
      <alignment vertical="center" wrapText="1"/>
      <protection/>
    </xf>
    <xf numFmtId="0" fontId="24" fillId="7" borderId="3" xfId="21" applyFont="1" applyFill="1" applyBorder="1" applyAlignment="1">
      <alignment vertical="center" wrapText="1"/>
      <protection/>
    </xf>
    <xf numFmtId="0" fontId="22" fillId="7" borderId="4" xfId="21" applyFont="1" applyFill="1" applyBorder="1" applyAlignment="1">
      <alignment vertical="center" wrapText="1"/>
      <protection/>
    </xf>
    <xf numFmtId="0" fontId="22" fillId="7" borderId="5" xfId="21" applyFont="1" applyFill="1" applyBorder="1" applyAlignment="1">
      <alignment vertical="center" wrapText="1"/>
      <protection/>
    </xf>
    <xf numFmtId="0" fontId="21" fillId="8" borderId="6" xfId="21" applyFont="1" applyFill="1" applyBorder="1" applyAlignment="1">
      <alignment vertical="center" wrapText="1"/>
      <protection/>
    </xf>
    <xf numFmtId="0" fontId="21" fillId="8" borderId="3" xfId="21" applyFont="1" applyFill="1" applyBorder="1" applyAlignment="1">
      <alignment vertical="center" wrapText="1"/>
      <protection/>
    </xf>
    <xf numFmtId="0" fontId="24" fillId="9" borderId="3" xfId="21" applyFont="1" applyFill="1" applyBorder="1" applyAlignment="1">
      <alignment vertical="center" wrapText="1"/>
      <protection/>
    </xf>
    <xf numFmtId="0" fontId="29" fillId="2" borderId="0" xfId="0" applyFont="1" applyFill="1"/>
    <xf numFmtId="0" fontId="19" fillId="2" borderId="0" xfId="0" applyFont="1" applyFill="1" applyBorder="1" applyAlignment="1">
      <alignment horizontal="center" vertical="center" wrapText="1"/>
    </xf>
    <xf numFmtId="0" fontId="13" fillId="3" borderId="0" xfId="0" applyFont="1" applyFill="1" applyAlignment="1">
      <alignment horizontal="left"/>
    </xf>
    <xf numFmtId="0" fontId="31" fillId="2" borderId="0" xfId="0" applyFont="1" applyFill="1"/>
    <xf numFmtId="0" fontId="32" fillId="2" borderId="0" xfId="0" applyFont="1" applyFill="1"/>
    <xf numFmtId="0" fontId="7" fillId="2" borderId="0" xfId="0" applyFont="1" applyFill="1"/>
    <xf numFmtId="0" fontId="35" fillId="2" borderId="1" xfId="21" applyFont="1" applyFill="1" applyBorder="1" applyAlignment="1">
      <alignment horizontal="center" vertical="center" wrapText="1"/>
      <protection/>
    </xf>
    <xf numFmtId="0" fontId="35" fillId="2" borderId="7" xfId="21" applyFont="1" applyFill="1" applyBorder="1" applyAlignment="1">
      <alignment horizontal="center" vertical="center" wrapText="1"/>
      <protection/>
    </xf>
    <xf numFmtId="0" fontId="8" fillId="2" borderId="0" xfId="0" applyFont="1" applyFill="1" applyBorder="1" applyAlignment="1">
      <alignment vertical="center" wrapText="1"/>
    </xf>
    <xf numFmtId="0" fontId="36" fillId="3" borderId="0" xfId="0" applyFont="1" applyFill="1" applyBorder="1" applyAlignment="1">
      <alignment/>
    </xf>
    <xf numFmtId="0" fontId="34" fillId="3" borderId="0" xfId="0" applyFont="1" applyFill="1" applyBorder="1" applyAlignment="1">
      <alignment horizontal="left"/>
    </xf>
    <xf numFmtId="165" fontId="34" fillId="3" borderId="0" xfId="0" applyNumberFormat="1" applyFont="1" applyFill="1" applyBorder="1" applyAlignment="1">
      <alignment horizontal="left"/>
    </xf>
    <xf numFmtId="0" fontId="9" fillId="2" borderId="0" xfId="0" applyFont="1" applyFill="1"/>
    <xf numFmtId="0" fontId="16" fillId="2" borderId="0" xfId="0" applyFont="1" applyFill="1"/>
    <xf numFmtId="0" fontId="22" fillId="5" borderId="8" xfId="21" applyFont="1" applyFill="1" applyBorder="1" applyAlignment="1">
      <alignment vertical="center" wrapText="1"/>
      <protection/>
    </xf>
    <xf numFmtId="0" fontId="10" fillId="2" borderId="0" xfId="21" applyFont="1" applyFill="1" applyBorder="1" applyAlignment="1">
      <alignment vertical="center" wrapText="1"/>
      <protection/>
    </xf>
    <xf numFmtId="0" fontId="10" fillId="10" borderId="3" xfId="21" applyFont="1" applyFill="1" applyBorder="1" applyAlignment="1">
      <alignment vertical="center" wrapText="1"/>
      <protection/>
    </xf>
    <xf numFmtId="0" fontId="10" fillId="10" borderId="4" xfId="21" applyFont="1" applyFill="1" applyBorder="1" applyAlignment="1">
      <alignment vertical="center" wrapText="1"/>
      <protection/>
    </xf>
    <xf numFmtId="0" fontId="10" fillId="10" borderId="5" xfId="21" applyFont="1" applyFill="1" applyBorder="1" applyAlignment="1">
      <alignment vertical="center" wrapText="1"/>
      <protection/>
    </xf>
    <xf numFmtId="0" fontId="22" fillId="5" borderId="4" xfId="21" applyFont="1" applyFill="1" applyBorder="1" applyAlignment="1">
      <alignment vertical="center" wrapText="1"/>
      <protection/>
    </xf>
    <xf numFmtId="0" fontId="22" fillId="5" borderId="5" xfId="21" applyFont="1" applyFill="1" applyBorder="1" applyAlignment="1">
      <alignment vertical="center" wrapText="1"/>
      <protection/>
    </xf>
    <xf numFmtId="0" fontId="17" fillId="0" borderId="4" xfId="21" applyFont="1" applyFill="1" applyBorder="1" applyAlignment="1">
      <alignment vertical="center" wrapText="1"/>
      <protection/>
    </xf>
    <xf numFmtId="0" fontId="28" fillId="8" borderId="4" xfId="21" applyFont="1" applyFill="1" applyBorder="1" applyAlignment="1">
      <alignment vertical="center" wrapText="1"/>
      <protection/>
    </xf>
    <xf numFmtId="0" fontId="28" fillId="8" borderId="5" xfId="21" applyFont="1" applyFill="1" applyBorder="1" applyAlignment="1">
      <alignment vertical="center" wrapText="1"/>
      <protection/>
    </xf>
    <xf numFmtId="0" fontId="17" fillId="2" borderId="9" xfId="21" applyFont="1" applyFill="1" applyBorder="1" applyAlignment="1">
      <alignment vertical="center" wrapText="1"/>
      <protection/>
    </xf>
    <xf numFmtId="0" fontId="17" fillId="2" borderId="10" xfId="21" applyFont="1" applyFill="1" applyBorder="1" applyAlignment="1">
      <alignment vertical="center" wrapText="1"/>
      <protection/>
    </xf>
    <xf numFmtId="0" fontId="22" fillId="6" borderId="4" xfId="21" applyFont="1" applyFill="1" applyBorder="1" applyAlignment="1">
      <alignment vertical="center" wrapText="1"/>
      <protection/>
    </xf>
    <xf numFmtId="0" fontId="22" fillId="6" borderId="5" xfId="21" applyFont="1" applyFill="1" applyBorder="1" applyAlignment="1">
      <alignment vertical="center" wrapText="1"/>
      <protection/>
    </xf>
    <xf numFmtId="0" fontId="28" fillId="8" borderId="11" xfId="21" applyFont="1" applyFill="1" applyBorder="1" applyAlignment="1">
      <alignment vertical="center" wrapText="1"/>
      <protection/>
    </xf>
    <xf numFmtId="0" fontId="28" fillId="8" borderId="7" xfId="21" applyFont="1" applyFill="1" applyBorder="1" applyAlignment="1">
      <alignment vertical="center" wrapText="1"/>
      <protection/>
    </xf>
    <xf numFmtId="0" fontId="17" fillId="9" borderId="4" xfId="21" applyFont="1" applyFill="1" applyBorder="1" applyAlignment="1">
      <alignment vertical="center" wrapText="1"/>
      <protection/>
    </xf>
    <xf numFmtId="0" fontId="17" fillId="9" borderId="5" xfId="21" applyFont="1" applyFill="1" applyBorder="1" applyAlignment="1">
      <alignment vertical="center" wrapText="1"/>
      <protection/>
    </xf>
    <xf numFmtId="0" fontId="23" fillId="5" borderId="4" xfId="21" applyFont="1" applyFill="1" applyBorder="1" applyAlignment="1">
      <alignment vertical="center" wrapText="1"/>
      <protection/>
    </xf>
    <xf numFmtId="0" fontId="23" fillId="5" borderId="5" xfId="21" applyFont="1" applyFill="1" applyBorder="1" applyAlignment="1">
      <alignment vertical="center" wrapText="1"/>
      <protection/>
    </xf>
    <xf numFmtId="0" fontId="22" fillId="4" borderId="4" xfId="21" applyFont="1" applyFill="1" applyBorder="1" applyAlignment="1">
      <alignment vertical="center" wrapText="1"/>
      <protection/>
    </xf>
    <xf numFmtId="0" fontId="22" fillId="4" borderId="5" xfId="21" applyFont="1" applyFill="1" applyBorder="1" applyAlignment="1">
      <alignment vertical="center" wrapText="1"/>
      <protection/>
    </xf>
    <xf numFmtId="0" fontId="22" fillId="0" borderId="4" xfId="21" applyFont="1" applyFill="1" applyBorder="1" applyAlignment="1">
      <alignment vertical="center" wrapText="1"/>
      <protection/>
    </xf>
    <xf numFmtId="0" fontId="22" fillId="0" borderId="5" xfId="21" applyFont="1" applyFill="1" applyBorder="1" applyAlignment="1">
      <alignment vertical="center" wrapText="1"/>
      <protection/>
    </xf>
    <xf numFmtId="0" fontId="17" fillId="2" borderId="4" xfId="21" applyFont="1" applyFill="1" applyBorder="1" applyAlignment="1">
      <alignment vertical="center" wrapText="1"/>
      <protection/>
    </xf>
    <xf numFmtId="0" fontId="17" fillId="2" borderId="5" xfId="21" applyFont="1" applyFill="1" applyBorder="1" applyAlignment="1">
      <alignment vertical="center" wrapText="1"/>
      <protection/>
    </xf>
    <xf numFmtId="1" fontId="30" fillId="11" borderId="3" xfId="0" applyNumberFormat="1" applyFont="1" applyFill="1" applyBorder="1" applyAlignment="1">
      <alignment horizontal="center" vertical="center" wrapText="1"/>
    </xf>
    <xf numFmtId="1" fontId="30" fillId="11" borderId="8" xfId="0" applyNumberFormat="1" applyFont="1" applyFill="1" applyBorder="1" applyAlignment="1">
      <alignment horizontal="center" vertical="center" wrapText="1"/>
    </xf>
    <xf numFmtId="0" fontId="17" fillId="2" borderId="0" xfId="21" applyFont="1" applyFill="1" applyBorder="1" applyAlignment="1">
      <alignment vertical="center" wrapText="1"/>
      <protection/>
    </xf>
    <xf numFmtId="0" fontId="22" fillId="2" borderId="4" xfId="21" applyFont="1" applyFill="1" applyBorder="1" applyAlignment="1">
      <alignment vertical="center" wrapText="1"/>
      <protection/>
    </xf>
    <xf numFmtId="0" fontId="28" fillId="8" borderId="9" xfId="21" applyFont="1" applyFill="1" applyBorder="1" applyAlignment="1">
      <alignment vertical="center" wrapText="1"/>
      <protection/>
    </xf>
    <xf numFmtId="164" fontId="1" fillId="10" borderId="4" xfId="21" applyNumberFormat="1" applyFont="1" applyFill="1" applyBorder="1" applyAlignment="1">
      <alignment horizontal="center" vertical="center" wrapText="1"/>
      <protection/>
    </xf>
    <xf numFmtId="164" fontId="12" fillId="8" borderId="4" xfId="0" applyNumberFormat="1" applyFont="1" applyFill="1" applyBorder="1" applyAlignment="1">
      <alignment horizontal="center" vertical="center"/>
    </xf>
    <xf numFmtId="164" fontId="12" fillId="12" borderId="4" xfId="0" applyNumberFormat="1" applyFont="1" applyFill="1" applyBorder="1" applyAlignment="1">
      <alignment horizontal="center" vertical="center"/>
    </xf>
    <xf numFmtId="164" fontId="12" fillId="9" borderId="4" xfId="0" applyNumberFormat="1" applyFont="1" applyFill="1" applyBorder="1" applyAlignment="1">
      <alignment horizontal="center" vertical="center"/>
    </xf>
    <xf numFmtId="164" fontId="12" fillId="7" borderId="4" xfId="0" applyNumberFormat="1" applyFont="1" applyFill="1" applyBorder="1" applyAlignment="1">
      <alignment horizontal="center" vertical="center"/>
    </xf>
    <xf numFmtId="164" fontId="12" fillId="2" borderId="0" xfId="0" applyNumberFormat="1" applyFont="1" applyFill="1" applyBorder="1" applyAlignment="1">
      <alignment horizontal="center" vertical="center"/>
    </xf>
    <xf numFmtId="164" fontId="12" fillId="4" borderId="4" xfId="0" applyNumberFormat="1" applyFont="1" applyFill="1" applyBorder="1" applyAlignment="1">
      <alignment horizontal="center" vertical="center"/>
    </xf>
    <xf numFmtId="164" fontId="12" fillId="2" borderId="4" xfId="0" applyNumberFormat="1" applyFont="1" applyFill="1" applyBorder="1" applyAlignment="1">
      <alignment horizontal="center" vertical="center"/>
    </xf>
    <xf numFmtId="164" fontId="30" fillId="2" borderId="0" xfId="0" applyNumberFormat="1" applyFont="1" applyFill="1" applyBorder="1" applyAlignment="1">
      <alignment horizontal="center" vertical="center"/>
    </xf>
    <xf numFmtId="164" fontId="30" fillId="4" borderId="4" xfId="0" applyNumberFormat="1" applyFont="1" applyFill="1" applyBorder="1" applyAlignment="1">
      <alignment horizontal="center" vertical="center"/>
    </xf>
    <xf numFmtId="164" fontId="30" fillId="9" borderId="4" xfId="0" applyNumberFormat="1" applyFont="1" applyFill="1" applyBorder="1" applyAlignment="1">
      <alignment horizontal="center" vertical="center"/>
    </xf>
    <xf numFmtId="164" fontId="37" fillId="13" borderId="12" xfId="0" applyNumberFormat="1" applyFont="1" applyFill="1" applyBorder="1" applyAlignment="1">
      <alignment horizontal="center" vertical="center"/>
    </xf>
    <xf numFmtId="164" fontId="37" fillId="13" borderId="13" xfId="0" applyNumberFormat="1" applyFont="1" applyFill="1" applyBorder="1" applyAlignment="1">
      <alignment horizontal="center" vertical="center"/>
    </xf>
    <xf numFmtId="0" fontId="35" fillId="2" borderId="2" xfId="21" applyFont="1" applyFill="1" applyBorder="1" applyAlignment="1">
      <alignment horizontal="center" vertical="center" wrapText="1"/>
      <protection/>
    </xf>
    <xf numFmtId="164" fontId="37" fillId="13" borderId="6" xfId="0" applyNumberFormat="1" applyFont="1" applyFill="1" applyBorder="1" applyAlignment="1">
      <alignment horizontal="center" vertical="center"/>
    </xf>
    <xf numFmtId="164" fontId="37" fillId="13" borderId="14" xfId="0" applyNumberFormat="1" applyFont="1" applyFill="1" applyBorder="1" applyAlignment="1">
      <alignment horizontal="center" vertical="center"/>
    </xf>
    <xf numFmtId="164" fontId="37" fillId="13" borderId="15" xfId="0" applyNumberFormat="1" applyFont="1" applyFill="1" applyBorder="1" applyAlignment="1">
      <alignment horizontal="center" vertical="center" wrapText="1"/>
    </xf>
    <xf numFmtId="0" fontId="37" fillId="14" borderId="16" xfId="0" applyFont="1" applyFill="1" applyBorder="1" applyAlignment="1">
      <alignment horizontal="center" vertical="center" wrapText="1"/>
    </xf>
    <xf numFmtId="164" fontId="37" fillId="15" borderId="17" xfId="0" applyNumberFormat="1" applyFont="1" applyFill="1" applyBorder="1" applyAlignment="1">
      <alignment horizontal="center" vertical="center"/>
    </xf>
    <xf numFmtId="164" fontId="37" fillId="15" borderId="18" xfId="0" applyNumberFormat="1" applyFont="1" applyFill="1" applyBorder="1" applyAlignment="1">
      <alignment horizontal="center" vertical="center"/>
    </xf>
    <xf numFmtId="164" fontId="37" fillId="15" borderId="19" xfId="0" applyNumberFormat="1" applyFont="1" applyFill="1" applyBorder="1" applyAlignment="1">
      <alignment horizontal="center" vertical="center"/>
    </xf>
    <xf numFmtId="164" fontId="7" fillId="2" borderId="0" xfId="0" applyNumberFormat="1" applyFont="1" applyFill="1" applyBorder="1" applyAlignment="1">
      <alignment horizontal="left"/>
    </xf>
    <xf numFmtId="164" fontId="37" fillId="14" borderId="20" xfId="0" applyNumberFormat="1" applyFont="1" applyFill="1" applyBorder="1" applyAlignment="1">
      <alignment horizontal="center" vertical="center" wrapText="1"/>
    </xf>
    <xf numFmtId="164" fontId="22" fillId="5" borderId="8" xfId="21" applyNumberFormat="1" applyFont="1" applyFill="1" applyBorder="1" applyAlignment="1">
      <alignment vertical="center" wrapText="1"/>
      <protection/>
    </xf>
    <xf numFmtId="164" fontId="25" fillId="2" borderId="0" xfId="21" applyNumberFormat="1" applyFont="1" applyFill="1" applyBorder="1" applyAlignment="1">
      <alignment vertical="center" wrapText="1"/>
      <protection/>
    </xf>
    <xf numFmtId="164" fontId="25" fillId="5" borderId="4" xfId="21" applyNumberFormat="1" applyFont="1" applyFill="1" applyBorder="1" applyAlignment="1">
      <alignment vertical="center" wrapText="1"/>
      <protection/>
    </xf>
    <xf numFmtId="164" fontId="25" fillId="2" borderId="4" xfId="21" applyNumberFormat="1" applyFont="1" applyFill="1" applyBorder="1" applyAlignment="1">
      <alignment vertical="center" wrapText="1"/>
      <protection/>
    </xf>
    <xf numFmtId="164" fontId="10" fillId="2" borderId="0" xfId="21" applyNumberFormat="1" applyFont="1" applyFill="1" applyBorder="1" applyAlignment="1">
      <alignment vertical="center" wrapText="1"/>
      <protection/>
    </xf>
    <xf numFmtId="3" fontId="39" fillId="16" borderId="21" xfId="0" applyNumberFormat="1" applyFont="1" applyFill="1" applyBorder="1" applyAlignment="1">
      <alignment horizontal="center" vertical="center"/>
    </xf>
    <xf numFmtId="3" fontId="39" fillId="16" borderId="22" xfId="0" applyNumberFormat="1" applyFont="1" applyFill="1" applyBorder="1" applyAlignment="1">
      <alignment horizontal="center" vertical="center"/>
    </xf>
    <xf numFmtId="3" fontId="39" fillId="16" borderId="23" xfId="0" applyNumberFormat="1" applyFont="1" applyFill="1" applyBorder="1" applyAlignment="1">
      <alignment horizontal="center" vertical="center"/>
    </xf>
    <xf numFmtId="0" fontId="40" fillId="17" borderId="24" xfId="21" applyFont="1" applyFill="1" applyBorder="1" applyAlignment="1">
      <alignment horizontal="center" vertical="center" wrapText="1"/>
      <protection/>
    </xf>
    <xf numFmtId="0" fontId="7" fillId="2" borderId="17" xfId="21" applyFont="1" applyFill="1" applyBorder="1" applyAlignment="1">
      <alignment horizontal="center" vertical="center" wrapText="1"/>
      <protection/>
    </xf>
    <xf numFmtId="0" fontId="40" fillId="17" borderId="25" xfId="21" applyFont="1" applyFill="1" applyBorder="1" applyAlignment="1">
      <alignment horizontal="center" vertical="center" wrapText="1"/>
      <protection/>
    </xf>
    <xf numFmtId="0" fontId="7" fillId="2" borderId="18" xfId="21" applyFont="1" applyFill="1" applyBorder="1" applyAlignment="1">
      <alignment horizontal="center" vertical="center" wrapText="1"/>
      <protection/>
    </xf>
    <xf numFmtId="0" fontId="40" fillId="2" borderId="25" xfId="21" applyFont="1" applyFill="1" applyBorder="1" applyAlignment="1">
      <alignment horizontal="center" vertical="center" wrapText="1"/>
      <protection/>
    </xf>
    <xf numFmtId="0" fontId="40" fillId="17" borderId="26" xfId="21" applyFont="1" applyFill="1" applyBorder="1" applyAlignment="1">
      <alignment horizontal="center" vertical="center" wrapText="1"/>
      <protection/>
    </xf>
    <xf numFmtId="0" fontId="7" fillId="2" borderId="19" xfId="21" applyFont="1" applyFill="1" applyBorder="1" applyAlignment="1">
      <alignment horizontal="center" vertical="center" wrapText="1"/>
      <protection/>
    </xf>
    <xf numFmtId="0" fontId="17" fillId="0" borderId="9" xfId="21" applyFont="1" applyFill="1" applyBorder="1" applyAlignment="1">
      <alignment vertical="center" wrapText="1"/>
      <protection/>
    </xf>
    <xf numFmtId="0" fontId="17" fillId="0" borderId="10" xfId="21" applyFont="1" applyFill="1" applyBorder="1" applyAlignment="1">
      <alignment vertical="center" wrapText="1"/>
      <protection/>
    </xf>
    <xf numFmtId="164" fontId="37" fillId="13" borderId="27" xfId="0" applyNumberFormat="1" applyFont="1" applyFill="1" applyBorder="1" applyAlignment="1">
      <alignment horizontal="center" vertical="center"/>
    </xf>
    <xf numFmtId="164" fontId="37" fillId="13" borderId="28" xfId="0" applyNumberFormat="1" applyFont="1" applyFill="1" applyBorder="1" applyAlignment="1">
      <alignment horizontal="center" vertical="center"/>
    </xf>
    <xf numFmtId="164" fontId="12" fillId="8" borderId="5" xfId="0" applyNumberFormat="1" applyFont="1" applyFill="1" applyBorder="1" applyAlignment="1">
      <alignment horizontal="center" vertical="center"/>
    </xf>
    <xf numFmtId="0" fontId="31" fillId="2" borderId="0" xfId="0" applyFont="1" applyFill="1" applyBorder="1" applyAlignment="1">
      <alignment horizontal="center"/>
    </xf>
    <xf numFmtId="0" fontId="42" fillId="0" borderId="21" xfId="21" applyFont="1" applyFill="1" applyBorder="1" applyAlignment="1">
      <alignment horizontal="left" vertical="center" wrapText="1"/>
      <protection/>
    </xf>
    <xf numFmtId="0" fontId="42" fillId="0" borderId="22" xfId="21" applyFont="1" applyFill="1" applyBorder="1" applyAlignment="1">
      <alignment horizontal="left" vertical="center" wrapText="1"/>
      <protection/>
    </xf>
    <xf numFmtId="0" fontId="42" fillId="2" borderId="22" xfId="21" applyFont="1" applyFill="1" applyBorder="1" applyAlignment="1">
      <alignment horizontal="left" vertical="center" wrapText="1"/>
      <protection/>
    </xf>
    <xf numFmtId="0" fontId="42" fillId="0" borderId="23" xfId="21" applyFont="1" applyFill="1" applyBorder="1" applyAlignment="1">
      <alignment horizontal="left" vertical="center" wrapText="1"/>
      <protection/>
    </xf>
    <xf numFmtId="0" fontId="22" fillId="2" borderId="29" xfId="21" applyFont="1" applyFill="1" applyBorder="1" applyAlignment="1">
      <alignment vertical="center" wrapText="1"/>
      <protection/>
    </xf>
    <xf numFmtId="0" fontId="22" fillId="2" borderId="3" xfId="21" applyFont="1" applyFill="1" applyBorder="1" applyAlignment="1">
      <alignment vertical="center" wrapText="1"/>
      <protection/>
    </xf>
    <xf numFmtId="0" fontId="22" fillId="0" borderId="3" xfId="21" applyFont="1" applyFill="1" applyBorder="1" applyAlignment="1">
      <alignment vertical="center" wrapText="1"/>
      <protection/>
    </xf>
    <xf numFmtId="0" fontId="22" fillId="0" borderId="29" xfId="21" applyFont="1" applyFill="1" applyBorder="1" applyAlignment="1">
      <alignment vertical="center" wrapText="1"/>
      <protection/>
    </xf>
    <xf numFmtId="0" fontId="33" fillId="2" borderId="30" xfId="21" applyFont="1" applyFill="1" applyBorder="1" applyAlignment="1">
      <alignment vertical="center" wrapText="1"/>
      <protection/>
    </xf>
    <xf numFmtId="0" fontId="31" fillId="2" borderId="0" xfId="0" applyFont="1" applyFill="1" applyAlignment="1">
      <alignment horizontal="center"/>
    </xf>
    <xf numFmtId="0" fontId="31" fillId="0" borderId="0" xfId="0" applyFont="1" applyAlignment="1">
      <alignment horizontal="center"/>
    </xf>
    <xf numFmtId="49" fontId="37" fillId="13" borderId="15" xfId="0" applyNumberFormat="1" applyFont="1" applyFill="1" applyBorder="1" applyAlignment="1">
      <alignment horizontal="center" vertical="center" wrapText="1"/>
    </xf>
    <xf numFmtId="49" fontId="30" fillId="11" borderId="3" xfId="0" applyNumberFormat="1" applyFont="1" applyFill="1" applyBorder="1" applyAlignment="1">
      <alignment horizontal="center" vertical="center" wrapText="1"/>
    </xf>
    <xf numFmtId="49" fontId="7" fillId="2" borderId="0" xfId="0" applyNumberFormat="1" applyFont="1" applyFill="1"/>
    <xf numFmtId="49" fontId="9" fillId="2" borderId="0" xfId="0" applyNumberFormat="1" applyFont="1" applyFill="1" applyAlignment="1">
      <alignment horizontal="center" vertical="top" wrapText="1"/>
    </xf>
    <xf numFmtId="49" fontId="16" fillId="2" borderId="0" xfId="0" applyNumberFormat="1" applyFont="1" applyFill="1" applyAlignment="1">
      <alignment horizontal="center" vertical="top" wrapText="1"/>
    </xf>
    <xf numFmtId="49" fontId="9" fillId="0" borderId="0" xfId="0" applyNumberFormat="1" applyFont="1" applyAlignment="1">
      <alignment horizontal="center" vertical="top" wrapText="1"/>
    </xf>
    <xf numFmtId="164" fontId="39" fillId="18" borderId="25" xfId="0" applyNumberFormat="1" applyFont="1" applyFill="1" applyBorder="1" applyAlignment="1">
      <alignment horizontal="center" vertical="center"/>
    </xf>
    <xf numFmtId="164" fontId="39" fillId="13" borderId="25" xfId="0" applyNumberFormat="1" applyFont="1" applyFill="1" applyBorder="1" applyAlignment="1">
      <alignment horizontal="center" vertical="center"/>
    </xf>
    <xf numFmtId="164" fontId="39" fillId="13" borderId="26" xfId="0" applyNumberFormat="1" applyFont="1" applyFill="1" applyBorder="1" applyAlignment="1">
      <alignment horizontal="center" vertical="center"/>
    </xf>
    <xf numFmtId="164" fontId="39" fillId="19" borderId="25" xfId="0" applyNumberFormat="1" applyFont="1" applyFill="1" applyBorder="1" applyAlignment="1">
      <alignment horizontal="center" vertical="center"/>
    </xf>
    <xf numFmtId="164" fontId="39" fillId="15" borderId="25" xfId="0" applyNumberFormat="1" applyFont="1" applyFill="1" applyBorder="1" applyAlignment="1">
      <alignment horizontal="center" vertical="center"/>
    </xf>
    <xf numFmtId="0" fontId="2" fillId="3" borderId="0" xfId="20" applyFill="1" applyAlignment="1" applyProtection="1">
      <alignment/>
      <protection/>
    </xf>
    <xf numFmtId="0" fontId="13" fillId="3" borderId="0" xfId="0" applyFont="1" applyFill="1" applyAlignment="1">
      <alignment/>
    </xf>
    <xf numFmtId="49" fontId="30" fillId="11" borderId="0" xfId="0" applyNumberFormat="1" applyFont="1" applyFill="1" applyBorder="1" applyAlignment="1">
      <alignment horizontal="center" vertical="center" wrapText="1"/>
    </xf>
    <xf numFmtId="0" fontId="23" fillId="5" borderId="29" xfId="21" applyFont="1" applyFill="1" applyBorder="1" applyAlignment="1">
      <alignment vertical="center" wrapText="1"/>
      <protection/>
    </xf>
    <xf numFmtId="164" fontId="39" fillId="18" borderId="31" xfId="0" applyNumberFormat="1" applyFont="1" applyFill="1" applyBorder="1" applyAlignment="1">
      <alignment horizontal="center" vertical="center"/>
    </xf>
    <xf numFmtId="164" fontId="39" fillId="13" borderId="31" xfId="0" applyNumberFormat="1" applyFont="1" applyFill="1" applyBorder="1" applyAlignment="1">
      <alignment horizontal="center" vertical="center"/>
    </xf>
    <xf numFmtId="164" fontId="39" fillId="19" borderId="31" xfId="0" applyNumberFormat="1" applyFont="1" applyFill="1" applyBorder="1" applyAlignment="1">
      <alignment horizontal="center" vertical="center"/>
    </xf>
    <xf numFmtId="164" fontId="39" fillId="15" borderId="31" xfId="0" applyNumberFormat="1" applyFont="1" applyFill="1" applyBorder="1" applyAlignment="1">
      <alignment horizontal="center" vertical="center"/>
    </xf>
    <xf numFmtId="0" fontId="22" fillId="2" borderId="32" xfId="21" applyFont="1" applyFill="1" applyBorder="1" applyAlignment="1">
      <alignment vertical="center" wrapText="1"/>
      <protection/>
    </xf>
    <xf numFmtId="0" fontId="17" fillId="2" borderId="8" xfId="21" applyFont="1" applyFill="1" applyBorder="1" applyAlignment="1">
      <alignment vertical="center" wrapText="1"/>
      <protection/>
    </xf>
    <xf numFmtId="0" fontId="17" fillId="2" borderId="33" xfId="21" applyFont="1" applyFill="1" applyBorder="1" applyAlignment="1">
      <alignment vertical="center" wrapText="1"/>
      <protection/>
    </xf>
    <xf numFmtId="0" fontId="42" fillId="0" borderId="34" xfId="21" applyFont="1" applyFill="1" applyBorder="1" applyAlignment="1">
      <alignment horizontal="left" vertical="center" wrapText="1"/>
      <protection/>
    </xf>
    <xf numFmtId="0" fontId="40" fillId="17" borderId="31" xfId="21" applyFont="1" applyFill="1" applyBorder="1" applyAlignment="1">
      <alignment horizontal="center" vertical="center" wrapText="1"/>
      <protection/>
    </xf>
    <xf numFmtId="0" fontId="7" fillId="2" borderId="35" xfId="21" applyFont="1" applyFill="1" applyBorder="1" applyAlignment="1">
      <alignment horizontal="center" vertical="center" wrapText="1"/>
      <protection/>
    </xf>
    <xf numFmtId="0" fontId="35" fillId="2" borderId="36" xfId="21" applyFont="1" applyFill="1" applyBorder="1" applyAlignment="1">
      <alignment horizontal="center" vertical="center" wrapText="1"/>
      <protection/>
    </xf>
    <xf numFmtId="0" fontId="24" fillId="10" borderId="3" xfId="21" applyFont="1" applyFill="1" applyBorder="1" applyAlignment="1">
      <alignment horizontal="left" vertical="center" wrapText="1"/>
      <protection/>
    </xf>
    <xf numFmtId="0" fontId="28" fillId="6" borderId="4" xfId="21" applyFont="1" applyFill="1" applyBorder="1" applyAlignment="1">
      <alignment vertical="center" wrapText="1"/>
      <protection/>
    </xf>
    <xf numFmtId="0" fontId="28" fillId="2" borderId="4" xfId="21" applyFont="1" applyFill="1" applyBorder="1" applyAlignment="1">
      <alignment vertical="center" wrapText="1"/>
      <protection/>
    </xf>
    <xf numFmtId="0" fontId="28" fillId="4" borderId="4" xfId="21" applyFont="1" applyFill="1" applyBorder="1" applyAlignment="1">
      <alignment vertical="center" wrapText="1"/>
      <protection/>
    </xf>
    <xf numFmtId="164" fontId="22" fillId="5" borderId="4" xfId="21" applyNumberFormat="1" applyFont="1" applyFill="1" applyBorder="1" applyAlignment="1">
      <alignment vertical="center" wrapText="1"/>
      <protection/>
    </xf>
    <xf numFmtId="0" fontId="28" fillId="4" borderId="5" xfId="21" applyFont="1" applyFill="1" applyBorder="1" applyAlignment="1">
      <alignment vertical="center" wrapText="1"/>
      <protection/>
    </xf>
    <xf numFmtId="0" fontId="28" fillId="2" borderId="5" xfId="21" applyFont="1" applyFill="1" applyBorder="1" applyAlignment="1">
      <alignment vertical="center" wrapText="1"/>
      <protection/>
    </xf>
    <xf numFmtId="0" fontId="28" fillId="6" borderId="5" xfId="21" applyFont="1" applyFill="1" applyBorder="1" applyAlignment="1">
      <alignment vertical="center" wrapText="1"/>
      <protection/>
    </xf>
    <xf numFmtId="164" fontId="39" fillId="18" borderId="26" xfId="0" applyNumberFormat="1" applyFont="1" applyFill="1" applyBorder="1" applyAlignment="1">
      <alignment horizontal="center" vertical="center"/>
    </xf>
    <xf numFmtId="164" fontId="39" fillId="19" borderId="26" xfId="0" applyNumberFormat="1" applyFont="1" applyFill="1" applyBorder="1" applyAlignment="1">
      <alignment horizontal="center" vertical="center"/>
    </xf>
    <xf numFmtId="164" fontId="39" fillId="15" borderId="26" xfId="0" applyNumberFormat="1" applyFont="1" applyFill="1" applyBorder="1" applyAlignment="1">
      <alignment horizontal="center" vertical="center"/>
    </xf>
    <xf numFmtId="165" fontId="38" fillId="3" borderId="0" xfId="0" applyNumberFormat="1" applyFont="1" applyFill="1" applyAlignment="1">
      <alignment horizontal="left"/>
    </xf>
    <xf numFmtId="0" fontId="43" fillId="3" borderId="0" xfId="20" applyFont="1" applyFill="1" applyAlignment="1" applyProtection="1">
      <alignment/>
      <protection/>
    </xf>
    <xf numFmtId="0" fontId="38" fillId="3" borderId="0" xfId="0" applyFont="1" applyFill="1" applyAlignment="1">
      <alignment/>
    </xf>
    <xf numFmtId="164" fontId="39" fillId="19" borderId="21" xfId="0" applyNumberFormat="1" applyFont="1" applyFill="1" applyBorder="1" applyAlignment="1">
      <alignment horizontal="center" vertical="center"/>
    </xf>
    <xf numFmtId="164" fontId="39" fillId="19" borderId="22" xfId="0" applyNumberFormat="1" applyFont="1" applyFill="1" applyBorder="1" applyAlignment="1">
      <alignment horizontal="center" vertical="center"/>
    </xf>
    <xf numFmtId="164" fontId="39" fillId="19" borderId="23" xfId="0" applyNumberFormat="1" applyFont="1" applyFill="1" applyBorder="1" applyAlignment="1">
      <alignment horizontal="center" vertical="center"/>
    </xf>
    <xf numFmtId="0" fontId="35" fillId="2" borderId="37" xfId="21" applyFont="1" applyFill="1" applyBorder="1" applyAlignment="1">
      <alignment horizontal="center" vertical="center" wrapText="1"/>
      <protection/>
    </xf>
    <xf numFmtId="164" fontId="20" fillId="2" borderId="0" xfId="20" applyNumberFormat="1" applyFont="1" applyFill="1" applyBorder="1" applyAlignment="1" applyProtection="1">
      <alignment horizontal="center" vertical="center" wrapText="1"/>
      <protection/>
    </xf>
    <xf numFmtId="0" fontId="19" fillId="2" borderId="0" xfId="0" applyFont="1" applyFill="1" applyBorder="1" applyAlignment="1">
      <alignment horizontal="center" vertical="center" wrapText="1"/>
    </xf>
    <xf numFmtId="0" fontId="13" fillId="3" borderId="0" xfId="0" applyFont="1" applyFill="1" applyAlignment="1">
      <alignment horizontal="left"/>
    </xf>
    <xf numFmtId="0" fontId="36" fillId="3" borderId="0" xfId="0" applyFont="1" applyFill="1" applyBorder="1" applyAlignment="1">
      <alignment horizontal="left" vertical="center"/>
    </xf>
    <xf numFmtId="164" fontId="39" fillId="15" borderId="24" xfId="0" applyNumberFormat="1" applyFont="1" applyFill="1" applyBorder="1" applyAlignment="1">
      <alignment horizontal="center" vertical="center"/>
    </xf>
    <xf numFmtId="164" fontId="39" fillId="19" borderId="17" xfId="0" applyNumberFormat="1" applyFont="1" applyFill="1" applyBorder="1" applyAlignment="1">
      <alignment horizontal="center" vertical="center"/>
    </xf>
    <xf numFmtId="164" fontId="39" fillId="19" borderId="18" xfId="0" applyNumberFormat="1" applyFont="1" applyFill="1" applyBorder="1" applyAlignment="1">
      <alignment horizontal="center" vertical="center"/>
    </xf>
    <xf numFmtId="164" fontId="39" fillId="19" borderId="19" xfId="0" applyNumberFormat="1" applyFont="1" applyFill="1" applyBorder="1" applyAlignment="1">
      <alignment horizontal="center" vertical="center"/>
    </xf>
    <xf numFmtId="164" fontId="39" fillId="19" borderId="38" xfId="0" applyNumberFormat="1" applyFont="1" applyFill="1" applyBorder="1" applyAlignment="1">
      <alignment horizontal="center" vertical="center"/>
    </xf>
    <xf numFmtId="164" fontId="39" fillId="18" borderId="39" xfId="0" applyNumberFormat="1" applyFont="1" applyFill="1" applyBorder="1" applyAlignment="1">
      <alignment horizontal="center" vertical="center"/>
    </xf>
    <xf numFmtId="164" fontId="39" fillId="18" borderId="38" xfId="0" applyNumberFormat="1" applyFont="1" applyFill="1" applyBorder="1" applyAlignment="1">
      <alignment horizontal="center" vertical="center"/>
    </xf>
    <xf numFmtId="164" fontId="39" fillId="18" borderId="40" xfId="0" applyNumberFormat="1" applyFont="1" applyFill="1" applyBorder="1" applyAlignment="1">
      <alignment horizontal="center" vertical="center"/>
    </xf>
    <xf numFmtId="164" fontId="20" fillId="2" borderId="0" xfId="20" applyNumberFormat="1" applyFont="1" applyFill="1" applyBorder="1" applyAlignment="1" applyProtection="1">
      <alignment vertical="center" wrapText="1"/>
      <protection/>
    </xf>
    <xf numFmtId="0" fontId="48" fillId="2" borderId="0" xfId="0" applyFont="1" applyFill="1" applyBorder="1"/>
    <xf numFmtId="164" fontId="49" fillId="2" borderId="0" xfId="20" applyNumberFormat="1" applyFont="1" applyFill="1" applyBorder="1" applyAlignment="1" applyProtection="1">
      <alignment vertical="center" wrapText="1"/>
      <protection/>
    </xf>
    <xf numFmtId="0" fontId="48" fillId="2" borderId="0" xfId="0" applyFont="1" applyFill="1" applyBorder="1" applyAlignment="1">
      <alignment/>
    </xf>
    <xf numFmtId="0" fontId="50" fillId="5" borderId="5" xfId="21" applyFont="1" applyFill="1" applyBorder="1" applyAlignment="1">
      <alignment vertical="center" wrapText="1"/>
      <protection/>
    </xf>
    <xf numFmtId="0" fontId="48" fillId="2" borderId="36" xfId="21" applyFont="1" applyFill="1" applyBorder="1" applyAlignment="1">
      <alignment horizontal="center" vertical="center" wrapText="1"/>
      <protection/>
    </xf>
    <xf numFmtId="0" fontId="51" fillId="2" borderId="1" xfId="21" applyFont="1" applyFill="1" applyBorder="1" applyAlignment="1">
      <alignment horizontal="center" vertical="center" wrapText="1"/>
      <protection/>
    </xf>
    <xf numFmtId="0" fontId="48" fillId="2" borderId="1" xfId="21" applyFont="1" applyFill="1" applyBorder="1" applyAlignment="1">
      <alignment horizontal="center" vertical="center" wrapText="1"/>
      <protection/>
    </xf>
    <xf numFmtId="0" fontId="48" fillId="2" borderId="2" xfId="21" applyFont="1" applyFill="1" applyBorder="1" applyAlignment="1">
      <alignment horizontal="center" vertical="center" wrapText="1"/>
      <protection/>
    </xf>
    <xf numFmtId="0" fontId="52" fillId="2" borderId="5" xfId="21" applyFont="1" applyFill="1" applyBorder="1" applyAlignment="1">
      <alignment vertical="center" wrapText="1"/>
      <protection/>
    </xf>
    <xf numFmtId="0" fontId="21" fillId="4" borderId="5" xfId="21" applyFont="1" applyFill="1" applyBorder="1" applyAlignment="1">
      <alignment vertical="center" wrapText="1"/>
      <protection/>
    </xf>
    <xf numFmtId="0" fontId="21" fillId="2" borderId="5" xfId="21" applyFont="1" applyFill="1" applyBorder="1" applyAlignment="1">
      <alignment vertical="center" wrapText="1"/>
      <protection/>
    </xf>
    <xf numFmtId="0" fontId="21" fillId="6" borderId="5" xfId="21" applyFont="1" applyFill="1" applyBorder="1" applyAlignment="1">
      <alignment vertical="center" wrapText="1"/>
      <protection/>
    </xf>
    <xf numFmtId="0" fontId="21" fillId="8" borderId="5" xfId="21" applyFont="1" applyFill="1" applyBorder="1" applyAlignment="1">
      <alignment vertical="center" wrapText="1"/>
      <protection/>
    </xf>
    <xf numFmtId="0" fontId="51" fillId="2" borderId="2" xfId="21" applyFont="1" applyFill="1" applyBorder="1" applyAlignment="1">
      <alignment horizontal="center" vertical="center" wrapText="1"/>
      <protection/>
    </xf>
    <xf numFmtId="0" fontId="52" fillId="2" borderId="33" xfId="21" applyFont="1" applyFill="1" applyBorder="1" applyAlignment="1">
      <alignment vertical="center" wrapText="1"/>
      <protection/>
    </xf>
    <xf numFmtId="0" fontId="52" fillId="9" borderId="5" xfId="21" applyFont="1" applyFill="1" applyBorder="1" applyAlignment="1">
      <alignment vertical="center" wrapText="1"/>
      <protection/>
    </xf>
    <xf numFmtId="0" fontId="50" fillId="7" borderId="5" xfId="21" applyFont="1" applyFill="1" applyBorder="1" applyAlignment="1">
      <alignment vertical="center" wrapText="1"/>
      <protection/>
    </xf>
    <xf numFmtId="0" fontId="53" fillId="2" borderId="41" xfId="21" applyFont="1" applyFill="1" applyBorder="1" applyAlignment="1">
      <alignment horizontal="center" vertical="center" wrapText="1"/>
      <protection/>
    </xf>
    <xf numFmtId="0" fontId="51" fillId="2" borderId="41" xfId="21" applyFont="1" applyFill="1" applyBorder="1" applyAlignment="1">
      <alignment horizontal="center" vertical="center" wrapText="1"/>
      <protection/>
    </xf>
    <xf numFmtId="0" fontId="52" fillId="10" borderId="5" xfId="21" applyFont="1" applyFill="1" applyBorder="1" applyAlignment="1">
      <alignment vertical="center" wrapText="1"/>
      <protection/>
    </xf>
    <xf numFmtId="0" fontId="52" fillId="2" borderId="37" xfId="21" applyFont="1" applyFill="1" applyBorder="1" applyAlignment="1">
      <alignment vertical="center" wrapText="1"/>
      <protection/>
    </xf>
    <xf numFmtId="0" fontId="48" fillId="2" borderId="0" xfId="0" applyFont="1" applyFill="1"/>
    <xf numFmtId="0" fontId="48" fillId="0" borderId="0" xfId="0" applyFont="1"/>
    <xf numFmtId="0" fontId="47" fillId="0" borderId="22" xfId="21" applyFont="1" applyFill="1" applyBorder="1" applyAlignment="1">
      <alignment horizontal="left" vertical="center" wrapText="1"/>
      <protection/>
    </xf>
    <xf numFmtId="0" fontId="54" fillId="2" borderId="2" xfId="21" applyFont="1" applyFill="1" applyBorder="1" applyAlignment="1">
      <alignment horizontal="center" vertical="center" wrapText="1"/>
      <protection/>
    </xf>
    <xf numFmtId="0" fontId="54" fillId="20" borderId="1" xfId="0" applyFont="1" applyFill="1" applyBorder="1" applyAlignment="1">
      <alignment horizontal="center" vertical="center" wrapText="1"/>
    </xf>
    <xf numFmtId="0" fontId="55" fillId="2" borderId="1" xfId="21" applyFont="1" applyFill="1" applyBorder="1" applyAlignment="1">
      <alignment horizontal="center" vertical="center" wrapText="1"/>
      <protection/>
    </xf>
    <xf numFmtId="1" fontId="17" fillId="2" borderId="4" xfId="21" applyNumberFormat="1" applyFont="1" applyFill="1" applyBorder="1" applyAlignment="1">
      <alignment vertical="center" wrapText="1"/>
      <protection/>
    </xf>
    <xf numFmtId="1" fontId="28" fillId="4" borderId="4" xfId="21" applyNumberFormat="1" applyFont="1" applyFill="1" applyBorder="1" applyAlignment="1">
      <alignment vertical="center" wrapText="1"/>
      <protection/>
    </xf>
    <xf numFmtId="1" fontId="28" fillId="2" borderId="4" xfId="21" applyNumberFormat="1" applyFont="1" applyFill="1" applyBorder="1" applyAlignment="1">
      <alignment vertical="center" wrapText="1"/>
      <protection/>
    </xf>
    <xf numFmtId="1" fontId="28" fillId="8" borderId="4" xfId="21" applyNumberFormat="1" applyFont="1" applyFill="1" applyBorder="1" applyAlignment="1">
      <alignment vertical="center" wrapText="1"/>
      <protection/>
    </xf>
    <xf numFmtId="1" fontId="37" fillId="19" borderId="39" xfId="0" applyNumberFormat="1" applyFont="1" applyFill="1" applyBorder="1" applyAlignment="1">
      <alignment horizontal="center" vertical="center"/>
    </xf>
    <xf numFmtId="164" fontId="37" fillId="15" borderId="25" xfId="0" applyNumberFormat="1" applyFont="1" applyFill="1" applyBorder="1" applyAlignment="1">
      <alignment horizontal="center" vertical="center"/>
    </xf>
    <xf numFmtId="1" fontId="37" fillId="18" borderId="39" xfId="0" applyNumberFormat="1" applyFont="1" applyFill="1" applyBorder="1" applyAlignment="1">
      <alignment horizontal="center" vertical="center"/>
    </xf>
    <xf numFmtId="164" fontId="37" fillId="13" borderId="31" xfId="0" applyNumberFormat="1" applyFont="1" applyFill="1" applyBorder="1" applyAlignment="1">
      <alignment horizontal="center" vertical="center"/>
    </xf>
    <xf numFmtId="164" fontId="44" fillId="2" borderId="0" xfId="0" applyNumberFormat="1" applyFont="1" applyFill="1" applyBorder="1" applyAlignment="1">
      <alignment vertical="center"/>
    </xf>
    <xf numFmtId="0" fontId="45" fillId="21" borderId="3" xfId="0" applyFont="1" applyFill="1" applyBorder="1" applyAlignment="1">
      <alignment vertical="center"/>
    </xf>
    <xf numFmtId="0" fontId="45" fillId="21" borderId="4" xfId="0" applyFont="1" applyFill="1" applyBorder="1" applyAlignment="1">
      <alignment vertical="center"/>
    </xf>
    <xf numFmtId="4" fontId="46" fillId="21" borderId="15" xfId="0" applyNumberFormat="1" applyFont="1" applyFill="1" applyBorder="1" applyAlignment="1">
      <alignment vertical="center"/>
    </xf>
    <xf numFmtId="164" fontId="37" fillId="13" borderId="42" xfId="0" applyNumberFormat="1" applyFont="1" applyFill="1" applyBorder="1" applyAlignment="1">
      <alignment horizontal="center" vertical="center"/>
    </xf>
    <xf numFmtId="3" fontId="39" fillId="16" borderId="34" xfId="0" applyNumberFormat="1" applyFont="1" applyFill="1" applyBorder="1" applyAlignment="1">
      <alignment horizontal="center" vertical="center"/>
    </xf>
    <xf numFmtId="164" fontId="37" fillId="15" borderId="35" xfId="0" applyNumberFormat="1" applyFont="1" applyFill="1" applyBorder="1" applyAlignment="1">
      <alignment horizontal="center" vertical="center"/>
    </xf>
    <xf numFmtId="164" fontId="39" fillId="18" borderId="43" xfId="0" applyNumberFormat="1" applyFont="1" applyFill="1" applyBorder="1" applyAlignment="1">
      <alignment horizontal="center" vertical="center"/>
    </xf>
    <xf numFmtId="164" fontId="39" fillId="13" borderId="24" xfId="0" applyNumberFormat="1" applyFont="1" applyFill="1" applyBorder="1" applyAlignment="1">
      <alignment horizontal="center" vertical="center"/>
    </xf>
    <xf numFmtId="164" fontId="39" fillId="18" borderId="17" xfId="0" applyNumberFormat="1" applyFont="1" applyFill="1" applyBorder="1" applyAlignment="1">
      <alignment horizontal="center" vertical="center"/>
    </xf>
    <xf numFmtId="164" fontId="39" fillId="18" borderId="19" xfId="0" applyNumberFormat="1" applyFont="1" applyFill="1" applyBorder="1" applyAlignment="1">
      <alignment horizontal="center" vertical="center"/>
    </xf>
    <xf numFmtId="164" fontId="39" fillId="18" borderId="18" xfId="0" applyNumberFormat="1" applyFont="1" applyFill="1" applyBorder="1" applyAlignment="1">
      <alignment horizontal="center" vertical="center"/>
    </xf>
    <xf numFmtId="164" fontId="37" fillId="13" borderId="29" xfId="0" applyNumberFormat="1" applyFont="1" applyFill="1" applyBorder="1" applyAlignment="1">
      <alignment horizontal="center" vertical="center"/>
    </xf>
    <xf numFmtId="164" fontId="39" fillId="19" borderId="24" xfId="0" applyNumberFormat="1" applyFont="1" applyFill="1" applyBorder="1" applyAlignment="1">
      <alignment horizontal="center" vertical="center"/>
    </xf>
    <xf numFmtId="0" fontId="56" fillId="2" borderId="0" xfId="0" applyFont="1" applyFill="1" applyBorder="1" applyAlignment="1">
      <alignment horizontal="center" vertical="center"/>
    </xf>
    <xf numFmtId="0" fontId="56" fillId="2" borderId="0" xfId="0" applyFont="1" applyFill="1" applyBorder="1" applyAlignment="1">
      <alignment horizontal="center" vertical="center" wrapText="1"/>
    </xf>
    <xf numFmtId="0" fontId="56" fillId="2" borderId="0" xfId="0" applyFont="1" applyFill="1" applyAlignment="1">
      <alignment horizontal="center" vertical="center"/>
    </xf>
    <xf numFmtId="0" fontId="56" fillId="0" borderId="0" xfId="0" applyFont="1" applyAlignment="1">
      <alignment horizontal="center" vertical="center"/>
    </xf>
    <xf numFmtId="0" fontId="20" fillId="3" borderId="0" xfId="0" applyFont="1" applyFill="1" applyBorder="1" applyAlignment="1">
      <alignment horizontal="center" vertical="center"/>
    </xf>
    <xf numFmtId="0" fontId="58" fillId="5" borderId="4" xfId="21" applyFont="1" applyFill="1" applyBorder="1" applyAlignment="1">
      <alignment horizontal="center" vertical="center" wrapText="1"/>
      <protection/>
    </xf>
    <xf numFmtId="0" fontId="60" fillId="5" borderId="4" xfId="21" applyFont="1" applyFill="1" applyBorder="1" applyAlignment="1">
      <alignment horizontal="center" vertical="center" wrapText="1"/>
      <protection/>
    </xf>
    <xf numFmtId="0" fontId="58" fillId="4" borderId="4" xfId="21" applyFont="1" applyFill="1" applyBorder="1" applyAlignment="1">
      <alignment horizontal="center" vertical="center" wrapText="1"/>
      <protection/>
    </xf>
    <xf numFmtId="0" fontId="58" fillId="0" borderId="4" xfId="21" applyFont="1" applyFill="1" applyBorder="1" applyAlignment="1">
      <alignment horizontal="center" vertical="center" wrapText="1"/>
      <protection/>
    </xf>
    <xf numFmtId="0" fontId="58" fillId="6" borderId="4" xfId="21" applyFont="1" applyFill="1" applyBorder="1" applyAlignment="1">
      <alignment horizontal="center" vertical="center" wrapText="1"/>
      <protection/>
    </xf>
    <xf numFmtId="0" fontId="61" fillId="8" borderId="4" xfId="21" applyFont="1" applyFill="1" applyBorder="1" applyAlignment="1">
      <alignment horizontal="center" vertical="center" wrapText="1"/>
      <protection/>
    </xf>
    <xf numFmtId="0" fontId="59" fillId="9" borderId="4" xfId="21" applyFont="1" applyFill="1" applyBorder="1" applyAlignment="1">
      <alignment horizontal="center" vertical="center" wrapText="1"/>
      <protection/>
    </xf>
    <xf numFmtId="0" fontId="58" fillId="7" borderId="4" xfId="21" applyFont="1" applyFill="1" applyBorder="1" applyAlignment="1">
      <alignment horizontal="center" vertical="center" wrapText="1"/>
      <protection/>
    </xf>
    <xf numFmtId="0" fontId="59" fillId="10" borderId="4" xfId="21" applyFont="1" applyFill="1" applyBorder="1" applyAlignment="1">
      <alignment horizontal="center" vertical="center" wrapText="1"/>
      <protection/>
    </xf>
    <xf numFmtId="0" fontId="7" fillId="2" borderId="0" xfId="21" applyFont="1" applyFill="1" applyBorder="1" applyAlignment="1">
      <alignment horizontal="center" vertical="center" wrapText="1"/>
      <protection/>
    </xf>
    <xf numFmtId="0" fontId="59" fillId="2" borderId="0" xfId="21" applyFont="1" applyFill="1" applyBorder="1" applyAlignment="1">
      <alignment horizontal="center" vertical="center" wrapText="1"/>
      <protection/>
    </xf>
    <xf numFmtId="0" fontId="9" fillId="2" borderId="0" xfId="0" applyFont="1" applyFill="1" applyBorder="1"/>
    <xf numFmtId="0" fontId="31" fillId="2" borderId="0" xfId="0" applyFont="1" applyFill="1" applyBorder="1"/>
    <xf numFmtId="0" fontId="42" fillId="2" borderId="0" xfId="21" applyFont="1" applyFill="1" applyBorder="1" applyAlignment="1">
      <alignment horizontal="left" vertical="center" wrapText="1"/>
      <protection/>
    </xf>
    <xf numFmtId="0" fontId="40" fillId="2" borderId="0" xfId="21" applyFont="1" applyFill="1" applyBorder="1" applyAlignment="1">
      <alignment horizontal="center" vertical="center" wrapText="1"/>
      <protection/>
    </xf>
    <xf numFmtId="164" fontId="37" fillId="2" borderId="0" xfId="0" applyNumberFormat="1" applyFont="1" applyFill="1" applyBorder="1" applyAlignment="1">
      <alignment horizontal="center" vertical="center"/>
    </xf>
    <xf numFmtId="164" fontId="39" fillId="2" borderId="0" xfId="0" applyNumberFormat="1" applyFont="1" applyFill="1" applyBorder="1" applyAlignment="1">
      <alignment horizontal="center" vertical="center"/>
    </xf>
    <xf numFmtId="3" fontId="39" fillId="2" borderId="0" xfId="0" applyNumberFormat="1" applyFont="1" applyFill="1" applyBorder="1" applyAlignment="1">
      <alignment horizontal="center" vertical="center"/>
    </xf>
    <xf numFmtId="0" fontId="0" fillId="2" borderId="0" xfId="0" applyFill="1"/>
    <xf numFmtId="0" fontId="19" fillId="2" borderId="0" xfId="0" applyFont="1" applyFill="1" applyBorder="1" applyAlignment="1">
      <alignment horizontal="center" vertical="center" wrapText="1"/>
    </xf>
    <xf numFmtId="0" fontId="42" fillId="2" borderId="0" xfId="0" applyFont="1" applyFill="1" applyBorder="1" applyAlignment="1">
      <alignment horizontal="center" vertical="center" wrapText="1"/>
    </xf>
    <xf numFmtId="0" fontId="36" fillId="3" borderId="0" xfId="0" applyFont="1" applyFill="1" applyBorder="1" applyAlignment="1">
      <alignment horizontal="left" vertical="center"/>
    </xf>
    <xf numFmtId="0" fontId="57" fillId="3" borderId="0" xfId="0" applyFont="1" applyFill="1" applyBorder="1" applyAlignment="1">
      <alignment horizontal="center" vertical="center"/>
    </xf>
    <xf numFmtId="0" fontId="59" fillId="0" borderId="0" xfId="21" applyFont="1" applyFill="1" applyBorder="1" applyAlignment="1">
      <alignment horizontal="center" vertical="center" wrapText="1"/>
      <protection/>
    </xf>
    <xf numFmtId="0" fontId="1" fillId="2" borderId="0" xfId="21" applyFont="1" applyFill="1" applyBorder="1" applyAlignment="1">
      <alignment horizontal="center" vertical="center" wrapText="1"/>
      <protection/>
    </xf>
    <xf numFmtId="0" fontId="61" fillId="8" borderId="0" xfId="21" applyFont="1" applyFill="1" applyBorder="1" applyAlignment="1">
      <alignment horizontal="center" vertical="center" wrapText="1"/>
      <protection/>
    </xf>
    <xf numFmtId="164" fontId="39" fillId="19" borderId="35" xfId="0" applyNumberFormat="1" applyFont="1" applyFill="1" applyBorder="1" applyAlignment="1">
      <alignment horizontal="center" vertical="center"/>
    </xf>
    <xf numFmtId="164" fontId="20" fillId="2" borderId="0" xfId="20" applyNumberFormat="1" applyFont="1" applyFill="1" applyBorder="1" applyAlignment="1" applyProtection="1">
      <alignment horizontal="center" vertical="center" wrapText="1"/>
      <protection/>
    </xf>
    <xf numFmtId="0" fontId="19" fillId="2" borderId="0" xfId="0" applyFont="1" applyFill="1" applyBorder="1" applyAlignment="1">
      <alignment horizontal="center" vertical="center" wrapText="1"/>
    </xf>
    <xf numFmtId="0" fontId="36" fillId="3" borderId="0" xfId="0" applyFont="1" applyFill="1" applyBorder="1" applyAlignment="1">
      <alignment horizontal="left" vertical="center"/>
    </xf>
    <xf numFmtId="165" fontId="38" fillId="22" borderId="8" xfId="0" applyNumberFormat="1" applyFont="1" applyFill="1" applyBorder="1" applyAlignment="1">
      <alignment horizontal="center" vertical="center" wrapText="1"/>
    </xf>
    <xf numFmtId="165" fontId="26" fillId="23" borderId="4" xfId="0" applyNumberFormat="1" applyFont="1" applyFill="1" applyBorder="1" applyAlignment="1">
      <alignment horizontal="center" vertical="center"/>
    </xf>
    <xf numFmtId="165" fontId="38" fillId="23" borderId="4" xfId="0" applyNumberFormat="1" applyFont="1" applyFill="1" applyBorder="1" applyAlignment="1">
      <alignment horizontal="center" vertical="center" wrapText="1"/>
    </xf>
    <xf numFmtId="165" fontId="38" fillId="22" borderId="4" xfId="0" applyNumberFormat="1" applyFont="1" applyFill="1" applyBorder="1" applyAlignment="1">
      <alignment horizontal="center" vertical="center" wrapText="1"/>
    </xf>
    <xf numFmtId="165" fontId="26" fillId="23" borderId="4" xfId="0" applyNumberFormat="1" applyFont="1" applyFill="1" applyBorder="1" applyAlignment="1">
      <alignment horizontal="center" vertical="center"/>
    </xf>
    <xf numFmtId="165" fontId="38" fillId="23" borderId="4" xfId="0" applyNumberFormat="1" applyFont="1" applyFill="1" applyBorder="1" applyAlignment="1">
      <alignment horizontal="center" vertical="center" wrapText="1"/>
    </xf>
    <xf numFmtId="164" fontId="39" fillId="15" borderId="44" xfId="0" applyNumberFormat="1" applyFont="1" applyFill="1" applyBorder="1" applyAlignment="1">
      <alignment horizontal="center" vertical="center"/>
    </xf>
    <xf numFmtId="164" fontId="39" fillId="15" borderId="45" xfId="0" applyNumberFormat="1" applyFont="1" applyFill="1" applyBorder="1" applyAlignment="1">
      <alignment horizontal="center" vertical="center"/>
    </xf>
    <xf numFmtId="164" fontId="39" fillId="15" borderId="46" xfId="0" applyNumberFormat="1" applyFont="1" applyFill="1" applyBorder="1" applyAlignment="1">
      <alignment horizontal="center" vertical="center"/>
    </xf>
    <xf numFmtId="164" fontId="39" fillId="2" borderId="31" xfId="0" applyNumberFormat="1" applyFont="1" applyFill="1" applyBorder="1" applyAlignment="1">
      <alignment horizontal="center" vertical="center"/>
    </xf>
    <xf numFmtId="164" fontId="39" fillId="2" borderId="47" xfId="0" applyNumberFormat="1" applyFont="1" applyFill="1" applyBorder="1" applyAlignment="1">
      <alignment horizontal="center" vertical="center"/>
    </xf>
    <xf numFmtId="164" fontId="37" fillId="2" borderId="27" xfId="0" applyNumberFormat="1" applyFont="1" applyFill="1" applyBorder="1" applyAlignment="1">
      <alignment horizontal="center" vertical="center"/>
    </xf>
    <xf numFmtId="164" fontId="39" fillId="2" borderId="39" xfId="0" applyNumberFormat="1" applyFont="1" applyFill="1" applyBorder="1" applyAlignment="1">
      <alignment horizontal="center" vertical="center"/>
    </xf>
    <xf numFmtId="164" fontId="39" fillId="2" borderId="48" xfId="0" applyNumberFormat="1" applyFont="1" applyFill="1" applyBorder="1" applyAlignment="1">
      <alignment horizontal="center" vertical="center"/>
    </xf>
    <xf numFmtId="164" fontId="39" fillId="2" borderId="25" xfId="0" applyNumberFormat="1" applyFont="1" applyFill="1" applyBorder="1" applyAlignment="1">
      <alignment horizontal="center" vertical="center"/>
    </xf>
    <xf numFmtId="164" fontId="39" fillId="2" borderId="49" xfId="0" applyNumberFormat="1" applyFont="1" applyFill="1" applyBorder="1" applyAlignment="1">
      <alignment horizontal="center" vertical="center"/>
    </xf>
    <xf numFmtId="164" fontId="37" fillId="2" borderId="28" xfId="0" applyNumberFormat="1" applyFont="1" applyFill="1" applyBorder="1" applyAlignment="1">
      <alignment horizontal="center" vertical="center"/>
    </xf>
    <xf numFmtId="164" fontId="39" fillId="2" borderId="38" xfId="0" applyNumberFormat="1" applyFont="1" applyFill="1" applyBorder="1" applyAlignment="1">
      <alignment horizontal="center" vertical="center"/>
    </xf>
    <xf numFmtId="164" fontId="39" fillId="2" borderId="44" xfId="0" applyNumberFormat="1" applyFont="1" applyFill="1" applyBorder="1" applyAlignment="1">
      <alignment horizontal="center" vertical="center"/>
    </xf>
    <xf numFmtId="164" fontId="39" fillId="2" borderId="21" xfId="0" applyNumberFormat="1" applyFont="1" applyFill="1" applyBorder="1" applyAlignment="1">
      <alignment horizontal="center" vertical="center"/>
    </xf>
    <xf numFmtId="164" fontId="39" fillId="2" borderId="24" xfId="0" applyNumberFormat="1" applyFont="1" applyFill="1" applyBorder="1" applyAlignment="1">
      <alignment horizontal="center" vertical="center"/>
    </xf>
    <xf numFmtId="164" fontId="39" fillId="2" borderId="45" xfId="0" applyNumberFormat="1" applyFont="1" applyFill="1" applyBorder="1" applyAlignment="1">
      <alignment horizontal="center" vertical="center"/>
    </xf>
    <xf numFmtId="164" fontId="39" fillId="2" borderId="17" xfId="0" applyNumberFormat="1" applyFont="1" applyFill="1" applyBorder="1" applyAlignment="1">
      <alignment horizontal="center" vertical="center"/>
    </xf>
    <xf numFmtId="164" fontId="39" fillId="2" borderId="22" xfId="0" applyNumberFormat="1" applyFont="1" applyFill="1" applyBorder="1" applyAlignment="1">
      <alignment horizontal="center" vertical="center"/>
    </xf>
    <xf numFmtId="164" fontId="39" fillId="2" borderId="18" xfId="0" applyNumberFormat="1" applyFont="1" applyFill="1" applyBorder="1" applyAlignment="1">
      <alignment horizontal="center" vertical="center"/>
    </xf>
    <xf numFmtId="49" fontId="62" fillId="11" borderId="8" xfId="0" applyNumberFormat="1" applyFont="1" applyFill="1" applyBorder="1" applyAlignment="1">
      <alignment horizontal="center" vertical="center" wrapText="1"/>
    </xf>
    <xf numFmtId="49" fontId="62" fillId="14" borderId="8" xfId="0" applyNumberFormat="1" applyFont="1" applyFill="1" applyBorder="1" applyAlignment="1">
      <alignment horizontal="center" vertical="center" wrapText="1"/>
    </xf>
    <xf numFmtId="49" fontId="62" fillId="19" borderId="3" xfId="0" applyNumberFormat="1" applyFont="1" applyFill="1" applyBorder="1" applyAlignment="1">
      <alignment horizontal="center" vertical="center" wrapText="1"/>
    </xf>
    <xf numFmtId="49" fontId="62" fillId="15" borderId="3" xfId="0" applyNumberFormat="1" applyFont="1" applyFill="1" applyBorder="1" applyAlignment="1">
      <alignment horizontal="center" vertical="center" wrapText="1"/>
    </xf>
    <xf numFmtId="49" fontId="62" fillId="13" borderId="3" xfId="0" applyNumberFormat="1" applyFont="1" applyFill="1" applyBorder="1" applyAlignment="1">
      <alignment horizontal="center" vertical="center" wrapText="1"/>
    </xf>
    <xf numFmtId="49" fontId="62" fillId="18" borderId="3" xfId="0" applyNumberFormat="1" applyFont="1" applyFill="1" applyBorder="1" applyAlignment="1">
      <alignment horizontal="center" vertical="center" wrapText="1"/>
    </xf>
    <xf numFmtId="164" fontId="37" fillId="2" borderId="47" xfId="0" applyNumberFormat="1" applyFont="1" applyFill="1" applyBorder="1" applyAlignment="1">
      <alignment horizontal="center" vertical="center"/>
    </xf>
    <xf numFmtId="164" fontId="37" fillId="2" borderId="49" xfId="0" applyNumberFormat="1" applyFont="1" applyFill="1" applyBorder="1" applyAlignment="1">
      <alignment horizontal="center" vertical="center"/>
    </xf>
    <xf numFmtId="164" fontId="37" fillId="2" borderId="11" xfId="0" applyNumberFormat="1" applyFont="1" applyFill="1" applyBorder="1" applyAlignment="1">
      <alignment horizontal="center" vertical="center"/>
    </xf>
    <xf numFmtId="164" fontId="37" fillId="13" borderId="0" xfId="0" applyNumberFormat="1" applyFont="1" applyFill="1" applyBorder="1" applyAlignment="1">
      <alignment horizontal="center" vertical="center"/>
    </xf>
    <xf numFmtId="0" fontId="7" fillId="2" borderId="45" xfId="21" applyFont="1" applyFill="1" applyBorder="1" applyAlignment="1">
      <alignment horizontal="center" vertical="center" wrapText="1"/>
      <protection/>
    </xf>
    <xf numFmtId="0" fontId="7" fillId="2" borderId="44" xfId="21" applyFont="1" applyFill="1" applyBorder="1" applyAlignment="1">
      <alignment horizontal="center" vertical="center" wrapText="1"/>
      <protection/>
    </xf>
    <xf numFmtId="164" fontId="39" fillId="18" borderId="24" xfId="0" applyNumberFormat="1" applyFont="1" applyFill="1" applyBorder="1" applyAlignment="1">
      <alignment horizontal="center" vertical="center"/>
    </xf>
    <xf numFmtId="164" fontId="39" fillId="2" borderId="19" xfId="0" applyNumberFormat="1" applyFont="1" applyFill="1" applyBorder="1" applyAlignment="1">
      <alignment horizontal="center" vertical="center"/>
    </xf>
    <xf numFmtId="164" fontId="39" fillId="13" borderId="17" xfId="0" applyNumberFormat="1" applyFont="1" applyFill="1" applyBorder="1" applyAlignment="1">
      <alignment horizontal="center" vertical="center"/>
    </xf>
    <xf numFmtId="164" fontId="39" fillId="13" borderId="19" xfId="0" applyNumberFormat="1" applyFont="1" applyFill="1" applyBorder="1" applyAlignment="1">
      <alignment horizontal="center" vertical="center"/>
    </xf>
    <xf numFmtId="164" fontId="39" fillId="13" borderId="18" xfId="0" applyNumberFormat="1" applyFont="1" applyFill="1" applyBorder="1" applyAlignment="1">
      <alignment horizontal="center" vertical="center"/>
    </xf>
    <xf numFmtId="164" fontId="37" fillId="13" borderId="21" xfId="0" applyNumberFormat="1" applyFont="1" applyFill="1" applyBorder="1" applyAlignment="1">
      <alignment horizontal="center" vertical="center"/>
    </xf>
    <xf numFmtId="164" fontId="37" fillId="13" borderId="23" xfId="0" applyNumberFormat="1" applyFont="1" applyFill="1" applyBorder="1" applyAlignment="1">
      <alignment horizontal="center" vertical="center"/>
    </xf>
    <xf numFmtId="164" fontId="39" fillId="18" borderId="21" xfId="0" applyNumberFormat="1" applyFont="1" applyFill="1" applyBorder="1" applyAlignment="1">
      <alignment horizontal="center" vertical="center"/>
    </xf>
    <xf numFmtId="164" fontId="39" fillId="18" borderId="22" xfId="0" applyNumberFormat="1" applyFont="1" applyFill="1" applyBorder="1" applyAlignment="1">
      <alignment horizontal="center" vertical="center"/>
    </xf>
    <xf numFmtId="164" fontId="39" fillId="18" borderId="23" xfId="0" applyNumberFormat="1" applyFont="1" applyFill="1" applyBorder="1" applyAlignment="1">
      <alignment horizontal="center" vertical="center"/>
    </xf>
    <xf numFmtId="164" fontId="37" fillId="13" borderId="22" xfId="0" applyNumberFormat="1" applyFont="1" applyFill="1" applyBorder="1" applyAlignment="1">
      <alignment horizontal="center" vertical="center"/>
    </xf>
    <xf numFmtId="164" fontId="37" fillId="15" borderId="31" xfId="0" applyNumberFormat="1" applyFont="1" applyFill="1" applyBorder="1" applyAlignment="1">
      <alignment horizontal="center" vertical="center"/>
    </xf>
    <xf numFmtId="164" fontId="37" fillId="15" borderId="24" xfId="0" applyNumberFormat="1" applyFont="1" applyFill="1" applyBorder="1" applyAlignment="1">
      <alignment horizontal="center" vertical="center"/>
    </xf>
    <xf numFmtId="164" fontId="37" fillId="15" borderId="26" xfId="0" applyNumberFormat="1" applyFont="1" applyFill="1" applyBorder="1" applyAlignment="1">
      <alignment horizontal="center" vertical="center"/>
    </xf>
    <xf numFmtId="3" fontId="37" fillId="16" borderId="38" xfId="0" applyNumberFormat="1" applyFont="1" applyFill="1" applyBorder="1" applyAlignment="1">
      <alignment horizontal="center" vertical="center"/>
    </xf>
    <xf numFmtId="3" fontId="37" fillId="16" borderId="40" xfId="0" applyNumberFormat="1" applyFont="1" applyFill="1" applyBorder="1" applyAlignment="1">
      <alignment horizontal="center" vertical="center"/>
    </xf>
    <xf numFmtId="3" fontId="37" fillId="16" borderId="21" xfId="0" applyNumberFormat="1" applyFont="1" applyFill="1" applyBorder="1" applyAlignment="1">
      <alignment horizontal="center" vertical="center"/>
    </xf>
    <xf numFmtId="3" fontId="37" fillId="16" borderId="22" xfId="0" applyNumberFormat="1" applyFont="1" applyFill="1" applyBorder="1" applyAlignment="1">
      <alignment horizontal="center" vertical="center"/>
    </xf>
    <xf numFmtId="3" fontId="37" fillId="16" borderId="23" xfId="0" applyNumberFormat="1" applyFont="1" applyFill="1" applyBorder="1" applyAlignment="1">
      <alignment horizontal="center" vertical="center"/>
    </xf>
    <xf numFmtId="164" fontId="39" fillId="19" borderId="40" xfId="0" applyNumberFormat="1" applyFont="1" applyFill="1" applyBorder="1" applyAlignment="1">
      <alignment horizontal="center" vertical="center"/>
    </xf>
    <xf numFmtId="0" fontId="22" fillId="2" borderId="30" xfId="21" applyFont="1" applyFill="1" applyBorder="1" applyAlignment="1">
      <alignment vertical="center" wrapText="1"/>
      <protection/>
    </xf>
    <xf numFmtId="164" fontId="39" fillId="18" borderId="34" xfId="0" applyNumberFormat="1" applyFont="1" applyFill="1" applyBorder="1" applyAlignment="1">
      <alignment horizontal="center" vertical="center"/>
    </xf>
    <xf numFmtId="164" fontId="39" fillId="13" borderId="35" xfId="0" applyNumberFormat="1" applyFont="1" applyFill="1" applyBorder="1" applyAlignment="1">
      <alignment horizontal="center" vertical="center"/>
    </xf>
    <xf numFmtId="164" fontId="39" fillId="18" borderId="35" xfId="0" applyNumberFormat="1" applyFont="1" applyFill="1" applyBorder="1" applyAlignment="1">
      <alignment horizontal="center" vertical="center"/>
    </xf>
    <xf numFmtId="3" fontId="37" fillId="16" borderId="34" xfId="0" applyNumberFormat="1" applyFont="1" applyFill="1" applyBorder="1" applyAlignment="1">
      <alignment horizontal="center" vertical="center"/>
    </xf>
    <xf numFmtId="164" fontId="39" fillId="19" borderId="39" xfId="0" applyNumberFormat="1" applyFont="1" applyFill="1" applyBorder="1" applyAlignment="1">
      <alignment horizontal="center" vertical="center"/>
    </xf>
    <xf numFmtId="164" fontId="39" fillId="15" borderId="17" xfId="0" applyNumberFormat="1" applyFont="1" applyFill="1" applyBorder="1" applyAlignment="1">
      <alignment horizontal="center" vertical="center"/>
    </xf>
    <xf numFmtId="164" fontId="39" fillId="15" borderId="18" xfId="0" applyNumberFormat="1" applyFont="1" applyFill="1" applyBorder="1" applyAlignment="1">
      <alignment horizontal="center" vertical="center"/>
    </xf>
    <xf numFmtId="164" fontId="39" fillId="15" borderId="19" xfId="0" applyNumberFormat="1" applyFont="1" applyFill="1" applyBorder="1" applyAlignment="1">
      <alignment horizontal="center" vertical="center"/>
    </xf>
    <xf numFmtId="164" fontId="39" fillId="13" borderId="39" xfId="0" applyNumberFormat="1" applyFont="1" applyFill="1" applyBorder="1" applyAlignment="1">
      <alignment horizontal="center" vertical="center"/>
    </xf>
    <xf numFmtId="164" fontId="37" fillId="18" borderId="50" xfId="0" applyNumberFormat="1" applyFont="1" applyFill="1" applyBorder="1" applyAlignment="1">
      <alignment horizontal="center" vertical="center" wrapText="1"/>
    </xf>
    <xf numFmtId="164" fontId="37" fillId="15" borderId="0" xfId="0" applyNumberFormat="1" applyFont="1" applyFill="1" applyBorder="1" applyAlignment="1">
      <alignment horizontal="center" vertical="center"/>
    </xf>
    <xf numFmtId="165" fontId="26" fillId="23" borderId="9" xfId="0" applyNumberFormat="1" applyFont="1" applyFill="1" applyBorder="1" applyAlignment="1">
      <alignment horizontal="center" vertical="center"/>
    </xf>
    <xf numFmtId="4" fontId="64" fillId="21" borderId="15" xfId="0" applyNumberFormat="1" applyFont="1" applyFill="1" applyBorder="1" applyAlignment="1">
      <alignment vertical="center"/>
    </xf>
    <xf numFmtId="0" fontId="11" fillId="2" borderId="27" xfId="21" applyFont="1" applyFill="1" applyBorder="1" applyAlignment="1">
      <alignment horizontal="center" vertical="center" wrapText="1"/>
      <protection/>
    </xf>
    <xf numFmtId="0" fontId="11" fillId="2" borderId="28" xfId="21" applyFont="1" applyFill="1" applyBorder="1" applyAlignment="1">
      <alignment horizontal="center" vertical="center" wrapText="1"/>
      <protection/>
    </xf>
    <xf numFmtId="0" fontId="35" fillId="2" borderId="28" xfId="21" applyFont="1" applyFill="1" applyBorder="1" applyAlignment="1">
      <alignment horizontal="center" vertical="center" wrapText="1"/>
      <protection/>
    </xf>
    <xf numFmtId="0" fontId="11" fillId="2" borderId="12" xfId="21" applyFont="1" applyFill="1" applyBorder="1" applyAlignment="1">
      <alignment horizontal="center" vertical="center" wrapText="1"/>
      <protection/>
    </xf>
    <xf numFmtId="0" fontId="35" fillId="2" borderId="27" xfId="21" applyFont="1" applyFill="1" applyBorder="1" applyAlignment="1">
      <alignment horizontal="center" vertical="center" wrapText="1"/>
      <protection/>
    </xf>
    <xf numFmtId="164" fontId="39" fillId="15" borderId="38" xfId="0" applyNumberFormat="1" applyFont="1" applyFill="1" applyBorder="1" applyAlignment="1">
      <alignment horizontal="center" vertical="center"/>
    </xf>
    <xf numFmtId="1" fontId="39" fillId="19" borderId="27" xfId="0" applyNumberFormat="1" applyFont="1" applyFill="1" applyBorder="1" applyAlignment="1">
      <alignment horizontal="center" vertical="center"/>
    </xf>
    <xf numFmtId="1" fontId="39" fillId="19" borderId="28" xfId="0" applyNumberFormat="1" applyFont="1" applyFill="1" applyBorder="1" applyAlignment="1">
      <alignment horizontal="center" vertical="center"/>
    </xf>
    <xf numFmtId="1" fontId="39" fillId="19" borderId="12" xfId="0" applyNumberFormat="1" applyFont="1" applyFill="1" applyBorder="1" applyAlignment="1">
      <alignment horizontal="center" vertical="center"/>
    </xf>
    <xf numFmtId="1" fontId="37" fillId="19" borderId="27" xfId="0" applyNumberFormat="1" applyFont="1" applyFill="1" applyBorder="1" applyAlignment="1">
      <alignment horizontal="center" vertical="center"/>
    </xf>
    <xf numFmtId="1" fontId="37" fillId="19" borderId="28" xfId="0" applyNumberFormat="1" applyFont="1" applyFill="1" applyBorder="1" applyAlignment="1">
      <alignment horizontal="center" vertical="center"/>
    </xf>
    <xf numFmtId="1" fontId="37" fillId="19" borderId="12" xfId="0" applyNumberFormat="1" applyFont="1" applyFill="1" applyBorder="1" applyAlignment="1">
      <alignment horizontal="center" vertical="center"/>
    </xf>
    <xf numFmtId="0" fontId="41" fillId="2" borderId="12" xfId="21" applyFont="1" applyFill="1" applyBorder="1" applyAlignment="1">
      <alignment horizontal="center" vertical="center" wrapText="1"/>
      <protection/>
    </xf>
    <xf numFmtId="0" fontId="35" fillId="2" borderId="12" xfId="21" applyFont="1" applyFill="1" applyBorder="1" applyAlignment="1">
      <alignment horizontal="center" vertical="center" wrapText="1"/>
      <protection/>
    </xf>
    <xf numFmtId="1" fontId="39" fillId="19" borderId="51" xfId="0" applyNumberFormat="1" applyFont="1" applyFill="1" applyBorder="1" applyAlignment="1">
      <alignment horizontal="center" vertical="center"/>
    </xf>
    <xf numFmtId="0" fontId="35" fillId="2" borderId="51" xfId="21" applyFont="1" applyFill="1" applyBorder="1" applyAlignment="1">
      <alignment horizontal="center" vertical="center" wrapText="1"/>
      <protection/>
    </xf>
    <xf numFmtId="0" fontId="34" fillId="20" borderId="9" xfId="0" applyFont="1" applyFill="1" applyBorder="1" applyAlignment="1">
      <alignment vertical="center" wrapText="1"/>
    </xf>
    <xf numFmtId="0" fontId="13" fillId="24" borderId="9" xfId="0" applyFont="1" applyFill="1" applyBorder="1" applyAlignment="1">
      <alignment vertical="center" wrapText="1"/>
    </xf>
    <xf numFmtId="1" fontId="39" fillId="18" borderId="6" xfId="0" applyNumberFormat="1" applyFont="1" applyFill="1" applyBorder="1" applyAlignment="1">
      <alignment horizontal="center" vertical="center"/>
    </xf>
    <xf numFmtId="1" fontId="39" fillId="18" borderId="14" xfId="0" applyNumberFormat="1" applyFont="1" applyFill="1" applyBorder="1" applyAlignment="1">
      <alignment horizontal="center" vertical="center"/>
    </xf>
    <xf numFmtId="1" fontId="39" fillId="18" borderId="13" xfId="0" applyNumberFormat="1" applyFont="1" applyFill="1" applyBorder="1" applyAlignment="1">
      <alignment horizontal="center" vertical="center"/>
    </xf>
    <xf numFmtId="164" fontId="39" fillId="13" borderId="21" xfId="0" applyNumberFormat="1" applyFont="1" applyFill="1" applyBorder="1" applyAlignment="1">
      <alignment horizontal="center" vertical="center"/>
    </xf>
    <xf numFmtId="164" fontId="39" fillId="13" borderId="34" xfId="0" applyNumberFormat="1" applyFont="1" applyFill="1" applyBorder="1" applyAlignment="1">
      <alignment horizontal="center" vertical="center"/>
    </xf>
    <xf numFmtId="164" fontId="39" fillId="13" borderId="52" xfId="0" applyNumberFormat="1" applyFont="1" applyFill="1" applyBorder="1" applyAlignment="1">
      <alignment horizontal="center" vertical="center"/>
    </xf>
    <xf numFmtId="3" fontId="39" fillId="16" borderId="43" xfId="0" applyNumberFormat="1" applyFont="1" applyFill="1" applyBorder="1" applyAlignment="1">
      <alignment horizontal="center" vertical="center"/>
    </xf>
    <xf numFmtId="3" fontId="39" fillId="16" borderId="38" xfId="0" applyNumberFormat="1" applyFont="1" applyFill="1" applyBorder="1" applyAlignment="1">
      <alignment horizontal="center" vertical="center"/>
    </xf>
    <xf numFmtId="3" fontId="39" fillId="16" borderId="40" xfId="0" applyNumberFormat="1" applyFont="1" applyFill="1" applyBorder="1" applyAlignment="1">
      <alignment horizontal="center" vertical="center"/>
    </xf>
    <xf numFmtId="1" fontId="39" fillId="18" borderId="25" xfId="0" applyNumberFormat="1" applyFont="1" applyFill="1" applyBorder="1" applyAlignment="1">
      <alignment horizontal="center" vertical="center"/>
    </xf>
    <xf numFmtId="1" fontId="39" fillId="18" borderId="24" xfId="0" applyNumberFormat="1" applyFont="1" applyFill="1" applyBorder="1" applyAlignment="1">
      <alignment horizontal="center" vertical="center"/>
    </xf>
    <xf numFmtId="1" fontId="39" fillId="18" borderId="26" xfId="0" applyNumberFormat="1" applyFont="1" applyFill="1" applyBorder="1" applyAlignment="1">
      <alignment horizontal="center" vertical="center"/>
    </xf>
    <xf numFmtId="1" fontId="39" fillId="18" borderId="27" xfId="0" applyNumberFormat="1" applyFont="1" applyFill="1" applyBorder="1" applyAlignment="1">
      <alignment horizontal="center" vertical="center"/>
    </xf>
    <xf numFmtId="1" fontId="39" fillId="18" borderId="28" xfId="0" applyNumberFormat="1" applyFont="1" applyFill="1" applyBorder="1" applyAlignment="1">
      <alignment horizontal="center" vertical="center"/>
    </xf>
    <xf numFmtId="1" fontId="39" fillId="18" borderId="12" xfId="0" applyNumberFormat="1" applyFont="1" applyFill="1" applyBorder="1" applyAlignment="1">
      <alignment horizontal="center" vertical="center"/>
    </xf>
    <xf numFmtId="1" fontId="39" fillId="18" borderId="53" xfId="0" applyNumberFormat="1" applyFont="1" applyFill="1" applyBorder="1" applyAlignment="1">
      <alignment horizontal="center" vertical="center"/>
    </xf>
    <xf numFmtId="1" fontId="39" fillId="18" borderId="54" xfId="0" applyNumberFormat="1" applyFont="1" applyFill="1" applyBorder="1" applyAlignment="1">
      <alignment horizontal="center" vertical="center"/>
    </xf>
    <xf numFmtId="1" fontId="39" fillId="18" borderId="51" xfId="0" applyNumberFormat="1" applyFont="1" applyFill="1" applyBorder="1" applyAlignment="1">
      <alignment horizontal="center" vertical="center"/>
    </xf>
    <xf numFmtId="0" fontId="65" fillId="2" borderId="1" xfId="21" applyFont="1" applyFill="1" applyBorder="1" applyAlignment="1">
      <alignment horizontal="center" vertical="center" wrapText="1"/>
      <protection/>
    </xf>
    <xf numFmtId="0" fontId="36" fillId="3" borderId="0" xfId="0" applyFont="1" applyFill="1" applyBorder="1" applyAlignment="1">
      <alignment horizontal="left" vertical="center"/>
    </xf>
    <xf numFmtId="0" fontId="19" fillId="2" borderId="0" xfId="0" applyFont="1" applyFill="1" applyBorder="1" applyAlignment="1">
      <alignment horizontal="center" vertical="center" wrapText="1"/>
    </xf>
    <xf numFmtId="0" fontId="13" fillId="3" borderId="0" xfId="0" applyFont="1" applyFill="1" applyAlignment="1">
      <alignment horizontal="left"/>
    </xf>
    <xf numFmtId="165" fontId="63" fillId="22" borderId="3" xfId="0" applyNumberFormat="1" applyFont="1" applyFill="1" applyBorder="1" applyAlignment="1">
      <alignment horizontal="center" vertical="center" wrapText="1"/>
    </xf>
    <xf numFmtId="164" fontId="39" fillId="13" borderId="27" xfId="0" applyNumberFormat="1" applyFont="1" applyFill="1" applyBorder="1" applyAlignment="1">
      <alignment horizontal="center" vertical="center"/>
    </xf>
    <xf numFmtId="164" fontId="39" fillId="13" borderId="6" xfId="0" applyNumberFormat="1" applyFont="1" applyFill="1" applyBorder="1" applyAlignment="1">
      <alignment horizontal="center" vertical="center"/>
    </xf>
    <xf numFmtId="164" fontId="39" fillId="13" borderId="14" xfId="0" applyNumberFormat="1" applyFont="1" applyFill="1" applyBorder="1" applyAlignment="1">
      <alignment horizontal="center" vertical="center"/>
    </xf>
    <xf numFmtId="164" fontId="39" fillId="13" borderId="13" xfId="0" applyNumberFormat="1" applyFont="1" applyFill="1" applyBorder="1" applyAlignment="1">
      <alignment horizontal="center" vertical="center"/>
    </xf>
    <xf numFmtId="164" fontId="39" fillId="13" borderId="42" xfId="0" applyNumberFormat="1" applyFont="1" applyFill="1" applyBorder="1" applyAlignment="1">
      <alignment horizontal="center" vertical="center"/>
    </xf>
    <xf numFmtId="164" fontId="39" fillId="13" borderId="12" xfId="0" applyNumberFormat="1" applyFont="1" applyFill="1" applyBorder="1" applyAlignment="1">
      <alignment horizontal="center" vertical="center"/>
    </xf>
    <xf numFmtId="164" fontId="39" fillId="13" borderId="28" xfId="0" applyNumberFormat="1" applyFont="1" applyFill="1" applyBorder="1" applyAlignment="1">
      <alignment horizontal="center" vertical="center"/>
    </xf>
    <xf numFmtId="0" fontId="17" fillId="2" borderId="4" xfId="21" applyFont="1" applyFill="1" applyBorder="1" applyAlignment="1">
      <alignment vertical="center" wrapText="1"/>
      <protection/>
    </xf>
    <xf numFmtId="0" fontId="66" fillId="8" borderId="4" xfId="21" applyFont="1" applyFill="1" applyBorder="1" applyAlignment="1">
      <alignment vertical="center" wrapText="1"/>
      <protection/>
    </xf>
    <xf numFmtId="0" fontId="17" fillId="2" borderId="8" xfId="21" applyFont="1" applyFill="1" applyBorder="1" applyAlignment="1">
      <alignment vertical="center" wrapText="1"/>
      <protection/>
    </xf>
    <xf numFmtId="0" fontId="17" fillId="9" borderId="4" xfId="21" applyFont="1" applyFill="1" applyBorder="1" applyAlignment="1">
      <alignment vertical="center" wrapText="1"/>
      <protection/>
    </xf>
    <xf numFmtId="164" fontId="19" fillId="2" borderId="0" xfId="0" applyNumberFormat="1" applyFont="1" applyFill="1" applyBorder="1" applyAlignment="1">
      <alignment horizontal="center" vertical="center" wrapText="1"/>
    </xf>
    <xf numFmtId="164" fontId="8" fillId="2" borderId="0" xfId="0" applyNumberFormat="1" applyFont="1" applyFill="1" applyBorder="1" applyAlignment="1">
      <alignment vertical="center" wrapText="1"/>
    </xf>
    <xf numFmtId="164" fontId="8" fillId="2" borderId="0" xfId="0" applyNumberFormat="1" applyFont="1" applyFill="1" applyBorder="1" applyAlignment="1">
      <alignment vertical="center" wrapText="1"/>
    </xf>
    <xf numFmtId="164" fontId="36" fillId="3" borderId="0" xfId="0" applyNumberFormat="1" applyFont="1" applyFill="1" applyBorder="1" applyAlignment="1">
      <alignment horizontal="left" vertical="center"/>
    </xf>
    <xf numFmtId="164" fontId="8" fillId="2" borderId="0" xfId="0" applyNumberFormat="1" applyFont="1" applyFill="1" applyBorder="1" applyAlignment="1">
      <alignment horizontal="center" vertical="top" wrapText="1"/>
    </xf>
    <xf numFmtId="0" fontId="11" fillId="2" borderId="7" xfId="21" applyFont="1" applyFill="1" applyBorder="1" applyAlignment="1">
      <alignment horizontal="center" vertical="center" wrapText="1"/>
      <protection/>
    </xf>
    <xf numFmtId="0" fontId="41" fillId="2" borderId="2" xfId="21" applyFont="1" applyFill="1" applyBorder="1" applyAlignment="1">
      <alignment horizontal="center" vertical="center" wrapText="1"/>
      <protection/>
    </xf>
    <xf numFmtId="164" fontId="39" fillId="25" borderId="27" xfId="0" applyNumberFormat="1" applyFont="1" applyFill="1" applyBorder="1" applyAlignment="1">
      <alignment horizontal="center" vertical="center"/>
    </xf>
    <xf numFmtId="0" fontId="7" fillId="0" borderId="55" xfId="0" applyFont="1" applyBorder="1"/>
    <xf numFmtId="0" fontId="45" fillId="25" borderId="3" xfId="0" applyFont="1" applyFill="1" applyBorder="1" applyAlignment="1">
      <alignment vertical="center"/>
    </xf>
    <xf numFmtId="0" fontId="45" fillId="25" borderId="4" xfId="0" applyFont="1" applyFill="1" applyBorder="1" applyAlignment="1">
      <alignment vertical="center"/>
    </xf>
    <xf numFmtId="0" fontId="11" fillId="2" borderId="41" xfId="21" applyFont="1" applyFill="1" applyBorder="1" applyAlignment="1">
      <alignment horizontal="center" vertical="center" wrapText="1"/>
      <protection/>
    </xf>
    <xf numFmtId="49" fontId="62" fillId="26" borderId="0" xfId="0" applyNumberFormat="1" applyFont="1" applyFill="1" applyBorder="1" applyAlignment="1">
      <alignment horizontal="center" vertical="center" wrapText="1"/>
    </xf>
    <xf numFmtId="0" fontId="36" fillId="3" borderId="0" xfId="0" applyFont="1" applyFill="1" applyBorder="1" applyAlignment="1">
      <alignment horizontal="left" vertical="center"/>
    </xf>
    <xf numFmtId="0" fontId="36" fillId="3" borderId="0" xfId="0" applyFont="1" applyFill="1" applyBorder="1" applyAlignment="1">
      <alignment horizontal="left" vertical="center"/>
    </xf>
    <xf numFmtId="0" fontId="19" fillId="2" borderId="0" xfId="0" applyFont="1" applyFill="1" applyBorder="1" applyAlignment="1">
      <alignment horizontal="center" vertical="center" wrapText="1"/>
    </xf>
    <xf numFmtId="0" fontId="7" fillId="2" borderId="25" xfId="21" applyFont="1" applyFill="1" applyBorder="1" applyAlignment="1">
      <alignment horizontal="center" vertical="center" wrapText="1"/>
      <protection/>
    </xf>
    <xf numFmtId="0" fontId="7" fillId="2" borderId="18" xfId="21" applyFont="1" applyFill="1" applyBorder="1" applyAlignment="1">
      <alignment horizontal="center" vertical="center" wrapText="1"/>
      <protection/>
    </xf>
    <xf numFmtId="0" fontId="68" fillId="2" borderId="1" xfId="21" applyFont="1" applyFill="1" applyBorder="1" applyAlignment="1">
      <alignment horizontal="center" vertical="center" wrapText="1"/>
      <protection/>
    </xf>
    <xf numFmtId="0" fontId="7" fillId="17" borderId="24" xfId="21" applyFont="1" applyFill="1" applyBorder="1" applyAlignment="1">
      <alignment horizontal="center" vertical="center" wrapText="1"/>
      <protection/>
    </xf>
    <xf numFmtId="0" fontId="7" fillId="2" borderId="17" xfId="21" applyFont="1" applyFill="1" applyBorder="1" applyAlignment="1">
      <alignment horizontal="center" vertical="center" wrapText="1"/>
      <protection/>
    </xf>
    <xf numFmtId="164" fontId="37" fillId="13" borderId="30" xfId="0" applyNumberFormat="1" applyFont="1" applyFill="1" applyBorder="1" applyAlignment="1">
      <alignment horizontal="center" vertical="center"/>
    </xf>
    <xf numFmtId="3" fontId="39" fillId="16" borderId="56" xfId="0" applyNumberFormat="1" applyFont="1" applyFill="1" applyBorder="1" applyAlignment="1">
      <alignment horizontal="center" vertical="center"/>
    </xf>
    <xf numFmtId="164" fontId="37" fillId="15" borderId="57" xfId="0" applyNumberFormat="1" applyFont="1" applyFill="1" applyBorder="1" applyAlignment="1">
      <alignment horizontal="center" vertical="center"/>
    </xf>
    <xf numFmtId="0" fontId="17" fillId="2" borderId="24" xfId="21" applyFont="1" applyFill="1" applyBorder="1" applyAlignment="1">
      <alignment horizontal="center" vertical="center" wrapText="1"/>
      <protection/>
    </xf>
    <xf numFmtId="0" fontId="1" fillId="0" borderId="17" xfId="21" applyFont="1" applyFill="1" applyBorder="1" applyAlignment="1">
      <alignment horizontal="center" vertical="center" wrapText="1"/>
      <protection/>
    </xf>
    <xf numFmtId="0" fontId="1" fillId="0" borderId="35" xfId="21" applyFont="1" applyFill="1" applyBorder="1" applyAlignment="1">
      <alignment horizontal="center" vertical="center" wrapText="1"/>
      <protection/>
    </xf>
    <xf numFmtId="0" fontId="17" fillId="17" borderId="25" xfId="21" applyFont="1" applyFill="1" applyBorder="1" applyAlignment="1">
      <alignment horizontal="center" vertical="center" wrapText="1"/>
      <protection/>
    </xf>
    <xf numFmtId="0" fontId="17" fillId="17" borderId="26" xfId="21" applyFont="1" applyFill="1" applyBorder="1" applyAlignment="1">
      <alignment horizontal="center" vertical="center" wrapText="1"/>
      <protection/>
    </xf>
    <xf numFmtId="0" fontId="1" fillId="0" borderId="58" xfId="21" applyFont="1" applyFill="1" applyBorder="1" applyAlignment="1">
      <alignment horizontal="center" vertical="center" wrapText="1"/>
      <protection/>
    </xf>
    <xf numFmtId="0" fontId="11" fillId="2" borderId="36" xfId="21" applyFont="1" applyFill="1" applyBorder="1" applyAlignment="1">
      <alignment horizontal="center" vertical="center" wrapText="1"/>
      <protection/>
    </xf>
    <xf numFmtId="0" fontId="11" fillId="2" borderId="51" xfId="21" applyFont="1" applyFill="1" applyBorder="1" applyAlignment="1">
      <alignment horizontal="center" vertical="center" wrapText="1"/>
      <protection/>
    </xf>
    <xf numFmtId="164" fontId="39" fillId="19" borderId="34" xfId="0" applyNumberFormat="1" applyFont="1" applyFill="1" applyBorder="1" applyAlignment="1">
      <alignment horizontal="center" vertical="center"/>
    </xf>
    <xf numFmtId="164" fontId="37" fillId="18" borderId="15" xfId="0" applyNumberFormat="1" applyFont="1" applyFill="1" applyBorder="1" applyAlignment="1">
      <alignment horizontal="center" vertical="center" wrapText="1"/>
    </xf>
    <xf numFmtId="164" fontId="37" fillId="18" borderId="42" xfId="0" applyNumberFormat="1" applyFont="1" applyFill="1" applyBorder="1" applyAlignment="1">
      <alignment horizontal="center" vertical="center"/>
    </xf>
    <xf numFmtId="164" fontId="37" fillId="18" borderId="14" xfId="0" applyNumberFormat="1" applyFont="1" applyFill="1" applyBorder="1" applyAlignment="1">
      <alignment horizontal="center" vertical="center"/>
    </xf>
    <xf numFmtId="0" fontId="42" fillId="0" borderId="56" xfId="21" applyFont="1" applyFill="1" applyBorder="1" applyAlignment="1">
      <alignment horizontal="left" vertical="center" wrapText="1"/>
      <protection/>
    </xf>
    <xf numFmtId="0" fontId="40" fillId="17" borderId="59" xfId="21" applyFont="1" applyFill="1" applyBorder="1" applyAlignment="1">
      <alignment horizontal="center" vertical="center" wrapText="1"/>
      <protection/>
    </xf>
    <xf numFmtId="0" fontId="7" fillId="2" borderId="57" xfId="21" applyFont="1" applyFill="1" applyBorder="1" applyAlignment="1">
      <alignment horizontal="center" vertical="center" wrapText="1"/>
      <protection/>
    </xf>
    <xf numFmtId="0" fontId="42" fillId="0" borderId="52" xfId="21" applyFont="1" applyFill="1" applyBorder="1" applyAlignment="1">
      <alignment horizontal="left" vertical="center" wrapText="1"/>
      <protection/>
    </xf>
    <xf numFmtId="164" fontId="37" fillId="18" borderId="13" xfId="0" applyNumberFormat="1" applyFont="1" applyFill="1" applyBorder="1" applyAlignment="1">
      <alignment horizontal="center" vertical="center"/>
    </xf>
    <xf numFmtId="0" fontId="59" fillId="2" borderId="8" xfId="21" applyFont="1" applyFill="1" applyBorder="1" applyAlignment="1">
      <alignment horizontal="center" vertical="center" wrapText="1"/>
      <protection/>
    </xf>
    <xf numFmtId="164" fontId="25" fillId="2" borderId="8" xfId="21" applyNumberFormat="1" applyFont="1" applyFill="1" applyBorder="1" applyAlignment="1">
      <alignment vertical="center" wrapText="1"/>
      <protection/>
    </xf>
    <xf numFmtId="0" fontId="31" fillId="2" borderId="30" xfId="0" applyFont="1" applyFill="1" applyBorder="1" applyAlignment="1">
      <alignment horizontal="center"/>
    </xf>
    <xf numFmtId="3" fontId="7" fillId="2" borderId="0" xfId="0" applyNumberFormat="1" applyFont="1" applyFill="1" applyBorder="1" applyAlignment="1">
      <alignment horizontal="center"/>
    </xf>
    <xf numFmtId="0" fontId="7" fillId="2" borderId="37" xfId="0" applyFont="1" applyFill="1" applyBorder="1"/>
    <xf numFmtId="164" fontId="37" fillId="18" borderId="29" xfId="0" applyNumberFormat="1" applyFont="1" applyFill="1" applyBorder="1" applyAlignment="1">
      <alignment horizontal="center" vertical="center"/>
    </xf>
    <xf numFmtId="0" fontId="24" fillId="27" borderId="3" xfId="21" applyFont="1" applyFill="1" applyBorder="1" applyAlignment="1">
      <alignment horizontal="left" vertical="center" wrapText="1"/>
      <protection/>
    </xf>
    <xf numFmtId="0" fontId="10" fillId="27" borderId="3" xfId="21" applyFont="1" applyFill="1" applyBorder="1" applyAlignment="1">
      <alignment vertical="center" wrapText="1"/>
      <protection/>
    </xf>
    <xf numFmtId="0" fontId="10" fillId="27" borderId="4" xfId="21" applyFont="1" applyFill="1" applyBorder="1" applyAlignment="1">
      <alignment vertical="center" wrapText="1"/>
      <protection/>
    </xf>
    <xf numFmtId="0" fontId="59" fillId="27" borderId="4" xfId="21" applyFont="1" applyFill="1" applyBorder="1" applyAlignment="1">
      <alignment horizontal="center" vertical="center" wrapText="1"/>
      <protection/>
    </xf>
    <xf numFmtId="164" fontId="1" fillId="27" borderId="4" xfId="21" applyNumberFormat="1" applyFont="1" applyFill="1" applyBorder="1" applyAlignment="1">
      <alignment horizontal="center" vertical="center" wrapText="1"/>
      <protection/>
    </xf>
    <xf numFmtId="0" fontId="10" fillId="27" borderId="5" xfId="21" applyFont="1" applyFill="1" applyBorder="1" applyAlignment="1">
      <alignment vertical="center" wrapText="1"/>
      <protection/>
    </xf>
    <xf numFmtId="164" fontId="37" fillId="27" borderId="8" xfId="0" applyNumberFormat="1" applyFont="1" applyFill="1" applyBorder="1" applyAlignment="1">
      <alignment horizontal="center" vertical="center"/>
    </xf>
    <xf numFmtId="0" fontId="10" fillId="27" borderId="8" xfId="21" applyFont="1" applyFill="1" applyBorder="1" applyAlignment="1">
      <alignment vertical="center" wrapText="1"/>
      <protection/>
    </xf>
    <xf numFmtId="3" fontId="12" fillId="27" borderId="4" xfId="0" applyNumberFormat="1" applyFont="1" applyFill="1" applyBorder="1" applyAlignment="1">
      <alignment vertical="center"/>
    </xf>
    <xf numFmtId="0" fontId="52" fillId="27" borderId="5" xfId="21" applyFont="1" applyFill="1" applyBorder="1" applyAlignment="1">
      <alignment vertical="center" wrapText="1"/>
      <protection/>
    </xf>
    <xf numFmtId="1" fontId="39" fillId="27" borderId="8" xfId="0" applyNumberFormat="1" applyFont="1" applyFill="1" applyBorder="1" applyAlignment="1">
      <alignment horizontal="center" vertical="center"/>
    </xf>
    <xf numFmtId="164" fontId="39" fillId="27" borderId="8" xfId="0" applyNumberFormat="1" applyFont="1" applyFill="1" applyBorder="1" applyAlignment="1">
      <alignment horizontal="center" vertical="center"/>
    </xf>
    <xf numFmtId="3" fontId="39" fillId="27" borderId="8" xfId="0" applyNumberFormat="1" applyFont="1" applyFill="1" applyBorder="1" applyAlignment="1">
      <alignment horizontal="center" vertical="center"/>
    </xf>
    <xf numFmtId="0" fontId="11" fillId="27" borderId="33" xfId="21" applyFont="1" applyFill="1" applyBorder="1" applyAlignment="1">
      <alignment horizontal="center" vertical="center" wrapText="1"/>
      <protection/>
    </xf>
    <xf numFmtId="164" fontId="69" fillId="27" borderId="4" xfId="21" applyNumberFormat="1" applyFont="1" applyFill="1" applyBorder="1" applyAlignment="1">
      <alignment horizontal="center" vertical="center" wrapText="1"/>
      <protection/>
    </xf>
    <xf numFmtId="3" fontId="69" fillId="27" borderId="4" xfId="0" applyNumberFormat="1" applyFont="1" applyFill="1" applyBorder="1" applyAlignment="1">
      <alignment vertical="center"/>
    </xf>
    <xf numFmtId="3" fontId="69" fillId="27" borderId="4" xfId="0" applyNumberFormat="1" applyFont="1" applyFill="1" applyBorder="1" applyAlignment="1">
      <alignment horizontal="center" vertical="center" wrapText="1"/>
    </xf>
    <xf numFmtId="164" fontId="70" fillId="2" borderId="25" xfId="0" applyNumberFormat="1" applyFont="1" applyFill="1" applyBorder="1" applyAlignment="1">
      <alignment horizontal="center" vertical="center"/>
    </xf>
    <xf numFmtId="164" fontId="70" fillId="2" borderId="26" xfId="0" applyNumberFormat="1" applyFont="1" applyFill="1" applyBorder="1" applyAlignment="1">
      <alignment horizontal="center" vertical="center"/>
    </xf>
    <xf numFmtId="164" fontId="39" fillId="15" borderId="21" xfId="0" applyNumberFormat="1" applyFont="1" applyFill="1" applyBorder="1" applyAlignment="1">
      <alignment horizontal="center" vertical="center"/>
    </xf>
    <xf numFmtId="164" fontId="39" fillId="15" borderId="34" xfId="0" applyNumberFormat="1" applyFont="1" applyFill="1" applyBorder="1" applyAlignment="1">
      <alignment horizontal="center" vertical="center"/>
    </xf>
    <xf numFmtId="164" fontId="39" fillId="15" borderId="52" xfId="0" applyNumberFormat="1" applyFont="1" applyFill="1" applyBorder="1" applyAlignment="1">
      <alignment horizontal="center" vertical="center"/>
    </xf>
    <xf numFmtId="1" fontId="39" fillId="19" borderId="6" xfId="0" applyNumberFormat="1" applyFont="1" applyFill="1" applyBorder="1" applyAlignment="1">
      <alignment horizontal="center" vertical="center"/>
    </xf>
    <xf numFmtId="1" fontId="39" fillId="19" borderId="14" xfId="0" applyNumberFormat="1" applyFont="1" applyFill="1" applyBorder="1" applyAlignment="1">
      <alignment horizontal="center" vertical="center"/>
    </xf>
    <xf numFmtId="1" fontId="39" fillId="19" borderId="13" xfId="0" applyNumberFormat="1" applyFont="1" applyFill="1" applyBorder="1" applyAlignment="1">
      <alignment horizontal="center" vertical="center"/>
    </xf>
    <xf numFmtId="0" fontId="24" fillId="10" borderId="6" xfId="21" applyFont="1" applyFill="1" applyBorder="1" applyAlignment="1">
      <alignment horizontal="left" vertical="center" wrapText="1"/>
      <protection/>
    </xf>
    <xf numFmtId="165" fontId="38" fillId="22" borderId="8" xfId="0" applyNumberFormat="1" applyFont="1" applyFill="1" applyBorder="1" applyAlignment="1">
      <alignment horizontal="center" vertical="center" wrapText="1"/>
    </xf>
    <xf numFmtId="0" fontId="36" fillId="3" borderId="0" xfId="0" applyFont="1" applyFill="1" applyBorder="1" applyAlignment="1">
      <alignment horizontal="left" vertical="center"/>
    </xf>
    <xf numFmtId="0" fontId="72" fillId="17" borderId="25" xfId="21" applyFont="1" applyFill="1" applyBorder="1" applyAlignment="1">
      <alignment horizontal="center" vertical="center" wrapText="1"/>
      <protection/>
    </xf>
    <xf numFmtId="0" fontId="72" fillId="2" borderId="18" xfId="21" applyFont="1" applyFill="1" applyBorder="1" applyAlignment="1">
      <alignment horizontal="center" vertical="center" wrapText="1"/>
      <protection/>
    </xf>
    <xf numFmtId="164" fontId="47" fillId="13" borderId="14" xfId="0" applyNumberFormat="1" applyFont="1" applyFill="1" applyBorder="1" applyAlignment="1">
      <alignment horizontal="center" vertical="center"/>
    </xf>
    <xf numFmtId="164" fontId="47" fillId="18" borderId="14" xfId="0" applyNumberFormat="1" applyFont="1" applyFill="1" applyBorder="1" applyAlignment="1">
      <alignment horizontal="center" vertical="center"/>
    </xf>
    <xf numFmtId="3" fontId="73" fillId="16" borderId="22" xfId="0" applyNumberFormat="1" applyFont="1" applyFill="1" applyBorder="1" applyAlignment="1">
      <alignment horizontal="center" vertical="center"/>
    </xf>
    <xf numFmtId="164" fontId="47" fillId="15" borderId="18" xfId="0" applyNumberFormat="1" applyFont="1" applyFill="1" applyBorder="1" applyAlignment="1">
      <alignment horizontal="center" vertical="center"/>
    </xf>
    <xf numFmtId="0" fontId="72" fillId="2" borderId="0" xfId="0" applyFont="1" applyFill="1"/>
    <xf numFmtId="0" fontId="72" fillId="17" borderId="26" xfId="21" applyFont="1" applyFill="1" applyBorder="1" applyAlignment="1">
      <alignment horizontal="center" vertical="center" wrapText="1"/>
      <protection/>
    </xf>
    <xf numFmtId="0" fontId="72" fillId="2" borderId="19" xfId="21" applyFont="1" applyFill="1" applyBorder="1" applyAlignment="1">
      <alignment horizontal="center" vertical="center" wrapText="1"/>
      <protection/>
    </xf>
    <xf numFmtId="164" fontId="47" fillId="13" borderId="13" xfId="0" applyNumberFormat="1" applyFont="1" applyFill="1" applyBorder="1" applyAlignment="1">
      <alignment horizontal="center" vertical="center"/>
    </xf>
    <xf numFmtId="164" fontId="47" fillId="18" borderId="13" xfId="0" applyNumberFormat="1" applyFont="1" applyFill="1" applyBorder="1" applyAlignment="1">
      <alignment horizontal="center" vertical="center"/>
    </xf>
    <xf numFmtId="3" fontId="73" fillId="16" borderId="23" xfId="0" applyNumberFormat="1" applyFont="1" applyFill="1" applyBorder="1" applyAlignment="1">
      <alignment horizontal="center" vertical="center"/>
    </xf>
    <xf numFmtId="164" fontId="47" fillId="15" borderId="19" xfId="0" applyNumberFormat="1" applyFont="1" applyFill="1" applyBorder="1" applyAlignment="1">
      <alignment horizontal="center" vertical="center"/>
    </xf>
    <xf numFmtId="0" fontId="47" fillId="0" borderId="23" xfId="21" applyFont="1" applyFill="1" applyBorder="1" applyAlignment="1">
      <alignment horizontal="left" vertical="center" wrapText="1"/>
      <protection/>
    </xf>
    <xf numFmtId="0" fontId="54" fillId="2" borderId="1" xfId="21" applyFont="1" applyFill="1" applyBorder="1" applyAlignment="1">
      <alignment horizontal="center" vertical="center" wrapText="1"/>
      <protection/>
    </xf>
    <xf numFmtId="0" fontId="75" fillId="2" borderId="0" xfId="0" applyFont="1" applyFill="1"/>
    <xf numFmtId="0" fontId="76" fillId="0" borderId="35" xfId="21" applyFont="1" applyFill="1" applyBorder="1" applyAlignment="1">
      <alignment horizontal="center" vertical="center" wrapText="1"/>
      <protection/>
    </xf>
    <xf numFmtId="0" fontId="76" fillId="17" borderId="25" xfId="21" applyFont="1" applyFill="1" applyBorder="1" applyAlignment="1">
      <alignment horizontal="center" vertical="center" wrapText="1"/>
      <protection/>
    </xf>
    <xf numFmtId="164" fontId="37" fillId="28" borderId="18" xfId="0" applyNumberFormat="1" applyFont="1" applyFill="1" applyBorder="1" applyAlignment="1">
      <alignment horizontal="center" vertical="center"/>
    </xf>
    <xf numFmtId="164" fontId="47" fillId="28" borderId="18" xfId="0" applyNumberFormat="1" applyFont="1" applyFill="1" applyBorder="1" applyAlignment="1">
      <alignment horizontal="center" vertical="center"/>
    </xf>
    <xf numFmtId="164" fontId="39" fillId="13" borderId="38" xfId="0" applyNumberFormat="1" applyFont="1" applyFill="1" applyBorder="1" applyAlignment="1">
      <alignment horizontal="center" vertical="center"/>
    </xf>
    <xf numFmtId="164" fontId="39" fillId="26" borderId="6" xfId="0" applyNumberFormat="1" applyFont="1" applyFill="1" applyBorder="1" applyAlignment="1">
      <alignment horizontal="center" vertical="center"/>
    </xf>
    <xf numFmtId="164" fontId="39" fillId="26" borderId="14" xfId="0" applyNumberFormat="1" applyFont="1" applyFill="1" applyBorder="1" applyAlignment="1">
      <alignment horizontal="center" vertical="center"/>
    </xf>
    <xf numFmtId="0" fontId="7" fillId="2" borderId="46" xfId="21" applyFont="1" applyFill="1" applyBorder="1" applyAlignment="1">
      <alignment horizontal="center" vertical="center" wrapText="1"/>
      <protection/>
    </xf>
    <xf numFmtId="1" fontId="39" fillId="18" borderId="7" xfId="0" applyNumberFormat="1" applyFont="1" applyFill="1" applyBorder="1" applyAlignment="1">
      <alignment horizontal="center" vertical="center"/>
    </xf>
    <xf numFmtId="1" fontId="39" fillId="18" borderId="1" xfId="0" applyNumberFormat="1" applyFont="1" applyFill="1" applyBorder="1" applyAlignment="1">
      <alignment horizontal="center" vertical="center"/>
    </xf>
    <xf numFmtId="1" fontId="39" fillId="18" borderId="2" xfId="0" applyNumberFormat="1" applyFont="1" applyFill="1" applyBorder="1" applyAlignment="1">
      <alignment horizontal="center" vertical="center"/>
    </xf>
    <xf numFmtId="0" fontId="10" fillId="10" borderId="8" xfId="21" applyFont="1" applyFill="1" applyBorder="1" applyAlignment="1">
      <alignment vertical="center" wrapText="1"/>
      <protection/>
    </xf>
    <xf numFmtId="164" fontId="17" fillId="2" borderId="0" xfId="21" applyNumberFormat="1" applyFont="1" applyFill="1" applyBorder="1" applyAlignment="1">
      <alignment vertical="center" wrapText="1"/>
      <protection/>
    </xf>
    <xf numFmtId="0" fontId="17" fillId="7" borderId="8" xfId="21" applyFont="1" applyFill="1" applyBorder="1" applyAlignment="1">
      <alignment vertical="center" wrapText="1"/>
      <protection/>
    </xf>
    <xf numFmtId="0" fontId="17" fillId="2" borderId="0" xfId="21" applyFont="1" applyFill="1" applyBorder="1" applyAlignment="1">
      <alignment vertical="center" wrapText="1"/>
      <protection/>
    </xf>
    <xf numFmtId="1" fontId="39" fillId="18" borderId="11" xfId="0" applyNumberFormat="1" applyFont="1" applyFill="1" applyBorder="1" applyAlignment="1">
      <alignment horizontal="center" vertical="center"/>
    </xf>
    <xf numFmtId="1" fontId="39" fillId="18" borderId="49" xfId="0" applyNumberFormat="1" applyFont="1" applyFill="1" applyBorder="1" applyAlignment="1">
      <alignment horizontal="center" vertical="center"/>
    </xf>
    <xf numFmtId="1" fontId="39" fillId="18" borderId="60" xfId="0" applyNumberFormat="1" applyFont="1" applyFill="1" applyBorder="1" applyAlignment="1">
      <alignment horizontal="center" vertical="center"/>
    </xf>
    <xf numFmtId="1" fontId="39" fillId="18" borderId="36" xfId="0" applyNumberFormat="1" applyFont="1" applyFill="1" applyBorder="1" applyAlignment="1">
      <alignment horizontal="center" vertical="center"/>
    </xf>
    <xf numFmtId="1" fontId="39" fillId="18" borderId="61" xfId="0" applyNumberFormat="1" applyFont="1" applyFill="1" applyBorder="1" applyAlignment="1">
      <alignment horizontal="center" vertical="center"/>
    </xf>
    <xf numFmtId="164" fontId="39" fillId="26" borderId="27" xfId="0" applyNumberFormat="1" applyFont="1" applyFill="1" applyBorder="1" applyAlignment="1">
      <alignment horizontal="center" vertical="center"/>
    </xf>
    <xf numFmtId="164" fontId="73" fillId="13" borderId="14" xfId="0" applyNumberFormat="1" applyFont="1" applyFill="1" applyBorder="1" applyAlignment="1">
      <alignment horizontal="center" vertical="center"/>
    </xf>
    <xf numFmtId="1" fontId="73" fillId="18" borderId="28" xfId="0" applyNumberFormat="1" applyFont="1" applyFill="1" applyBorder="1" applyAlignment="1">
      <alignment horizontal="center" vertical="center"/>
    </xf>
    <xf numFmtId="0" fontId="78" fillId="2" borderId="1" xfId="21" applyFont="1" applyFill="1" applyBorder="1" applyAlignment="1">
      <alignment horizontal="center" vertical="center" wrapText="1"/>
      <protection/>
    </xf>
    <xf numFmtId="164" fontId="73" fillId="13" borderId="12" xfId="0" applyNumberFormat="1" applyFont="1" applyFill="1" applyBorder="1" applyAlignment="1">
      <alignment horizontal="center" vertical="center"/>
    </xf>
    <xf numFmtId="164" fontId="73" fillId="13" borderId="28" xfId="0" applyNumberFormat="1" applyFont="1" applyFill="1" applyBorder="1" applyAlignment="1">
      <alignment horizontal="center" vertical="center"/>
    </xf>
    <xf numFmtId="1" fontId="73" fillId="18" borderId="14" xfId="0" applyNumberFormat="1" applyFont="1" applyFill="1" applyBorder="1" applyAlignment="1">
      <alignment horizontal="center" vertical="center"/>
    </xf>
    <xf numFmtId="0" fontId="74" fillId="2" borderId="1" xfId="21" applyFont="1" applyFill="1" applyBorder="1" applyAlignment="1">
      <alignment horizontal="center" vertical="center" wrapText="1"/>
      <protection/>
    </xf>
    <xf numFmtId="164" fontId="73" fillId="13" borderId="27" xfId="0" applyNumberFormat="1" applyFont="1" applyFill="1" applyBorder="1" applyAlignment="1">
      <alignment horizontal="center" vertical="center"/>
    </xf>
    <xf numFmtId="1" fontId="73" fillId="18" borderId="27" xfId="0" applyNumberFormat="1" applyFont="1" applyFill="1" applyBorder="1" applyAlignment="1">
      <alignment horizontal="center" vertical="center"/>
    </xf>
    <xf numFmtId="164" fontId="73" fillId="13" borderId="6" xfId="0" applyNumberFormat="1" applyFont="1" applyFill="1" applyBorder="1" applyAlignment="1">
      <alignment horizontal="center" vertical="center"/>
    </xf>
    <xf numFmtId="0" fontId="78" fillId="2" borderId="7" xfId="21" applyFont="1" applyFill="1" applyBorder="1" applyAlignment="1">
      <alignment horizontal="center" vertical="center" wrapText="1"/>
      <protection/>
    </xf>
    <xf numFmtId="1" fontId="73" fillId="18" borderId="1" xfId="0" applyNumberFormat="1" applyFont="1" applyFill="1" applyBorder="1" applyAlignment="1">
      <alignment horizontal="center" vertical="center"/>
    </xf>
    <xf numFmtId="0" fontId="58" fillId="5" borderId="8" xfId="21" applyFont="1" applyFill="1" applyBorder="1" applyAlignment="1">
      <alignment horizontal="center" vertical="center" wrapText="1"/>
      <protection/>
    </xf>
    <xf numFmtId="164" fontId="37" fillId="18" borderId="6" xfId="0" applyNumberFormat="1" applyFont="1" applyFill="1" applyBorder="1" applyAlignment="1">
      <alignment horizontal="center" vertical="center"/>
    </xf>
    <xf numFmtId="49" fontId="37" fillId="29" borderId="15" xfId="0" applyNumberFormat="1" applyFont="1" applyFill="1" applyBorder="1" applyAlignment="1">
      <alignment horizontal="center" vertical="center" wrapText="1"/>
    </xf>
    <xf numFmtId="164" fontId="37" fillId="29" borderId="14" xfId="0" applyNumberFormat="1" applyFont="1" applyFill="1" applyBorder="1" applyAlignment="1">
      <alignment horizontal="center" vertical="center"/>
    </xf>
    <xf numFmtId="164" fontId="47" fillId="29" borderId="14" xfId="0" applyNumberFormat="1" applyFont="1" applyFill="1" applyBorder="1" applyAlignment="1">
      <alignment horizontal="center" vertical="center"/>
    </xf>
    <xf numFmtId="164" fontId="37" fillId="29" borderId="13" xfId="0" applyNumberFormat="1" applyFont="1" applyFill="1" applyBorder="1" applyAlignment="1">
      <alignment horizontal="center" vertical="center"/>
    </xf>
    <xf numFmtId="164" fontId="47" fillId="29" borderId="13" xfId="0" applyNumberFormat="1" applyFont="1" applyFill="1" applyBorder="1" applyAlignment="1">
      <alignment horizontal="center" vertical="center"/>
    </xf>
    <xf numFmtId="164" fontId="37" fillId="29" borderId="28" xfId="0" applyNumberFormat="1" applyFont="1" applyFill="1" applyBorder="1" applyAlignment="1">
      <alignment horizontal="center" vertical="center"/>
    </xf>
    <xf numFmtId="164" fontId="37" fillId="29" borderId="12" xfId="0" applyNumberFormat="1" applyFont="1" applyFill="1" applyBorder="1" applyAlignment="1">
      <alignment horizontal="center" vertical="center"/>
    </xf>
    <xf numFmtId="164" fontId="37" fillId="29" borderId="42" xfId="0" applyNumberFormat="1" applyFont="1" applyFill="1" applyBorder="1" applyAlignment="1">
      <alignment horizontal="center" vertical="center"/>
    </xf>
    <xf numFmtId="164" fontId="37" fillId="29" borderId="27" xfId="0" applyNumberFormat="1" applyFont="1" applyFill="1" applyBorder="1" applyAlignment="1">
      <alignment horizontal="center" vertical="center"/>
    </xf>
    <xf numFmtId="49" fontId="37" fillId="30" borderId="16" xfId="0" applyNumberFormat="1" applyFont="1" applyFill="1" applyBorder="1" applyAlignment="1">
      <alignment horizontal="center" vertical="center" wrapText="1"/>
    </xf>
    <xf numFmtId="164" fontId="47" fillId="28" borderId="19" xfId="0" applyNumberFormat="1" applyFont="1" applyFill="1" applyBorder="1" applyAlignment="1">
      <alignment horizontal="center" vertical="center"/>
    </xf>
    <xf numFmtId="164" fontId="37" fillId="28" borderId="19" xfId="0" applyNumberFormat="1" applyFont="1" applyFill="1" applyBorder="1" applyAlignment="1">
      <alignment horizontal="center" vertical="center"/>
    </xf>
    <xf numFmtId="164" fontId="37" fillId="28" borderId="17" xfId="0" applyNumberFormat="1" applyFont="1" applyFill="1" applyBorder="1" applyAlignment="1">
      <alignment horizontal="center" vertical="center"/>
    </xf>
    <xf numFmtId="164" fontId="37" fillId="28" borderId="35" xfId="0" applyNumberFormat="1" applyFont="1" applyFill="1" applyBorder="1" applyAlignment="1">
      <alignment horizontal="center" vertical="center"/>
    </xf>
    <xf numFmtId="49" fontId="37" fillId="30" borderId="62" xfId="0" applyNumberFormat="1" applyFont="1" applyFill="1" applyBorder="1" applyAlignment="1">
      <alignment horizontal="center" vertical="center" wrapText="1"/>
    </xf>
    <xf numFmtId="164" fontId="37" fillId="28" borderId="44" xfId="0" applyNumberFormat="1" applyFont="1" applyFill="1" applyBorder="1" applyAlignment="1">
      <alignment horizontal="center" vertical="center"/>
    </xf>
    <xf numFmtId="164" fontId="73" fillId="18" borderId="22" xfId="0" applyNumberFormat="1" applyFont="1" applyFill="1" applyBorder="1" applyAlignment="1">
      <alignment horizontal="center" vertical="center"/>
    </xf>
    <xf numFmtId="164" fontId="73" fillId="13" borderId="25" xfId="0" applyNumberFormat="1" applyFont="1" applyFill="1" applyBorder="1" applyAlignment="1">
      <alignment horizontal="center" vertical="center"/>
    </xf>
    <xf numFmtId="164" fontId="73" fillId="18" borderId="25" xfId="0" applyNumberFormat="1" applyFont="1" applyFill="1" applyBorder="1" applyAlignment="1">
      <alignment horizontal="center" vertical="center"/>
    </xf>
    <xf numFmtId="164" fontId="73" fillId="13" borderId="18" xfId="0" applyNumberFormat="1" applyFont="1" applyFill="1" applyBorder="1" applyAlignment="1">
      <alignment horizontal="center" vertical="center"/>
    </xf>
    <xf numFmtId="164" fontId="73" fillId="18" borderId="18" xfId="0" applyNumberFormat="1" applyFont="1" applyFill="1" applyBorder="1" applyAlignment="1">
      <alignment horizontal="center" vertical="center"/>
    </xf>
    <xf numFmtId="164" fontId="73" fillId="18" borderId="38" xfId="0" applyNumberFormat="1" applyFont="1" applyFill="1" applyBorder="1" applyAlignment="1">
      <alignment horizontal="center" vertical="center"/>
    </xf>
    <xf numFmtId="3" fontId="47" fillId="16" borderId="38" xfId="0" applyNumberFormat="1" applyFont="1" applyFill="1" applyBorder="1" applyAlignment="1">
      <alignment horizontal="center" vertical="center"/>
    </xf>
    <xf numFmtId="164" fontId="73" fillId="19" borderId="22" xfId="0" applyNumberFormat="1" applyFont="1" applyFill="1" applyBorder="1" applyAlignment="1">
      <alignment horizontal="center" vertical="center"/>
    </xf>
    <xf numFmtId="164" fontId="73" fillId="15" borderId="25" xfId="0" applyNumberFormat="1" applyFont="1" applyFill="1" applyBorder="1" applyAlignment="1">
      <alignment horizontal="center" vertical="center"/>
    </xf>
    <xf numFmtId="164" fontId="73" fillId="19" borderId="25" xfId="0" applyNumberFormat="1" applyFont="1" applyFill="1" applyBorder="1" applyAlignment="1">
      <alignment horizontal="center" vertical="center"/>
    </xf>
    <xf numFmtId="164" fontId="73" fillId="19" borderId="18" xfId="0" applyNumberFormat="1" applyFont="1" applyFill="1" applyBorder="1" applyAlignment="1">
      <alignment horizontal="center" vertical="center"/>
    </xf>
    <xf numFmtId="3" fontId="47" fillId="16" borderId="22" xfId="0" applyNumberFormat="1" applyFont="1" applyFill="1" applyBorder="1" applyAlignment="1">
      <alignment horizontal="center" vertical="center"/>
    </xf>
    <xf numFmtId="164" fontId="73" fillId="19" borderId="23" xfId="0" applyNumberFormat="1" applyFont="1" applyFill="1" applyBorder="1" applyAlignment="1">
      <alignment horizontal="center" vertical="center"/>
    </xf>
    <xf numFmtId="164" fontId="73" fillId="15" borderId="26" xfId="0" applyNumberFormat="1" applyFont="1" applyFill="1" applyBorder="1" applyAlignment="1">
      <alignment horizontal="center" vertical="center"/>
    </xf>
    <xf numFmtId="164" fontId="73" fillId="19" borderId="26" xfId="0" applyNumberFormat="1" applyFont="1" applyFill="1" applyBorder="1" applyAlignment="1">
      <alignment horizontal="center" vertical="center"/>
    </xf>
    <xf numFmtId="164" fontId="73" fillId="19" borderId="19" xfId="0" applyNumberFormat="1" applyFont="1" applyFill="1" applyBorder="1" applyAlignment="1">
      <alignment horizontal="center" vertical="center"/>
    </xf>
    <xf numFmtId="0" fontId="79" fillId="2" borderId="2" xfId="21" applyFont="1" applyFill="1" applyBorder="1" applyAlignment="1">
      <alignment horizontal="center" vertical="center" wrapText="1"/>
      <protection/>
    </xf>
    <xf numFmtId="164" fontId="47" fillId="29" borderId="28" xfId="0" applyNumberFormat="1" applyFont="1" applyFill="1" applyBorder="1" applyAlignment="1">
      <alignment horizontal="center" vertical="center"/>
    </xf>
    <xf numFmtId="164" fontId="47" fillId="28" borderId="17" xfId="0" applyNumberFormat="1" applyFont="1" applyFill="1" applyBorder="1" applyAlignment="1">
      <alignment horizontal="center" vertical="center"/>
    </xf>
    <xf numFmtId="164" fontId="47" fillId="29" borderId="12" xfId="0" applyNumberFormat="1" applyFont="1" applyFill="1" applyBorder="1" applyAlignment="1">
      <alignment horizontal="center" vertical="center"/>
    </xf>
    <xf numFmtId="164" fontId="37" fillId="29" borderId="29" xfId="0" applyNumberFormat="1" applyFont="1" applyFill="1" applyBorder="1" applyAlignment="1">
      <alignment horizontal="center" vertical="center"/>
    </xf>
    <xf numFmtId="164" fontId="37" fillId="29" borderId="51" xfId="0" applyNumberFormat="1" applyFont="1" applyFill="1" applyBorder="1" applyAlignment="1">
      <alignment horizontal="center" vertical="center"/>
    </xf>
    <xf numFmtId="3" fontId="12" fillId="10" borderId="4" xfId="0" applyNumberFormat="1" applyFont="1" applyFill="1" applyBorder="1" applyAlignment="1">
      <alignment vertical="center"/>
    </xf>
    <xf numFmtId="164" fontId="39" fillId="7" borderId="4" xfId="0" applyNumberFormat="1" applyFont="1" applyFill="1" applyBorder="1" applyAlignment="1">
      <alignment horizontal="center" vertical="center"/>
    </xf>
    <xf numFmtId="0" fontId="7" fillId="2" borderId="48" xfId="21" applyFont="1" applyFill="1" applyBorder="1" applyAlignment="1">
      <alignment horizontal="center" vertical="center" wrapText="1"/>
      <protection/>
    </xf>
    <xf numFmtId="164" fontId="39" fillId="9" borderId="4" xfId="0" applyNumberFormat="1" applyFont="1" applyFill="1" applyBorder="1" applyAlignment="1">
      <alignment horizontal="center" vertical="center"/>
    </xf>
    <xf numFmtId="0" fontId="51" fillId="2" borderId="36" xfId="21" applyFont="1" applyFill="1" applyBorder="1" applyAlignment="1">
      <alignment horizontal="center" vertical="center" wrapText="1"/>
      <protection/>
    </xf>
    <xf numFmtId="0" fontId="17" fillId="2" borderId="31" xfId="21" applyFont="1" applyFill="1" applyBorder="1" applyAlignment="1">
      <alignment horizontal="center" vertical="center" wrapText="1"/>
      <protection/>
    </xf>
    <xf numFmtId="0" fontId="47" fillId="0" borderId="34" xfId="21" applyFont="1" applyFill="1" applyBorder="1" applyAlignment="1">
      <alignment horizontal="left" vertical="center" wrapText="1"/>
      <protection/>
    </xf>
    <xf numFmtId="0" fontId="72" fillId="17" borderId="31" xfId="21" applyFont="1" applyFill="1" applyBorder="1" applyAlignment="1">
      <alignment horizontal="center" vertical="center" wrapText="1"/>
      <protection/>
    </xf>
    <xf numFmtId="0" fontId="72" fillId="2" borderId="35" xfId="21" applyFont="1" applyFill="1" applyBorder="1" applyAlignment="1">
      <alignment horizontal="center" vertical="center" wrapText="1"/>
      <protection/>
    </xf>
    <xf numFmtId="164" fontId="47" fillId="29" borderId="51" xfId="0" applyNumberFormat="1" applyFont="1" applyFill="1" applyBorder="1" applyAlignment="1">
      <alignment horizontal="center" vertical="center"/>
    </xf>
    <xf numFmtId="164" fontId="73" fillId="18" borderId="31" xfId="0" applyNumberFormat="1" applyFont="1" applyFill="1" applyBorder="1" applyAlignment="1">
      <alignment horizontal="center" vertical="center"/>
    </xf>
    <xf numFmtId="164" fontId="73" fillId="13" borderId="31" xfId="0" applyNumberFormat="1" applyFont="1" applyFill="1" applyBorder="1" applyAlignment="1">
      <alignment horizontal="center" vertical="center"/>
    </xf>
    <xf numFmtId="164" fontId="73" fillId="18" borderId="35" xfId="0" applyNumberFormat="1" applyFont="1" applyFill="1" applyBorder="1" applyAlignment="1">
      <alignment horizontal="center" vertical="center"/>
    </xf>
    <xf numFmtId="164" fontId="73" fillId="18" borderId="39" xfId="0" applyNumberFormat="1" applyFont="1" applyFill="1" applyBorder="1" applyAlignment="1">
      <alignment horizontal="center" vertical="center"/>
    </xf>
    <xf numFmtId="3" fontId="47" fillId="16" borderId="39" xfId="0" applyNumberFormat="1" applyFont="1" applyFill="1" applyBorder="1" applyAlignment="1">
      <alignment horizontal="center" vertical="center"/>
    </xf>
    <xf numFmtId="164" fontId="47" fillId="28" borderId="35" xfId="0" applyNumberFormat="1" applyFont="1" applyFill="1" applyBorder="1" applyAlignment="1">
      <alignment horizontal="center" vertical="center"/>
    </xf>
    <xf numFmtId="164" fontId="73" fillId="19" borderId="34" xfId="0" applyNumberFormat="1" applyFont="1" applyFill="1" applyBorder="1" applyAlignment="1">
      <alignment horizontal="center" vertical="center"/>
    </xf>
    <xf numFmtId="164" fontId="73" fillId="15" borderId="31" xfId="0" applyNumberFormat="1" applyFont="1" applyFill="1" applyBorder="1" applyAlignment="1">
      <alignment horizontal="center" vertical="center"/>
    </xf>
    <xf numFmtId="164" fontId="73" fillId="19" borderId="31" xfId="0" applyNumberFormat="1" applyFont="1" applyFill="1" applyBorder="1" applyAlignment="1">
      <alignment horizontal="center" vertical="center"/>
    </xf>
    <xf numFmtId="164" fontId="73" fillId="19" borderId="35" xfId="0" applyNumberFormat="1" applyFont="1" applyFill="1" applyBorder="1" applyAlignment="1">
      <alignment horizontal="center" vertical="center"/>
    </xf>
    <xf numFmtId="3" fontId="47" fillId="16" borderId="34" xfId="0" applyNumberFormat="1" applyFont="1" applyFill="1" applyBorder="1" applyAlignment="1">
      <alignment horizontal="center" vertical="center"/>
    </xf>
    <xf numFmtId="164" fontId="47" fillId="28" borderId="48" xfId="0" applyNumberFormat="1" applyFont="1" applyFill="1" applyBorder="1" applyAlignment="1">
      <alignment horizontal="center" vertical="center"/>
    </xf>
    <xf numFmtId="0" fontId="54" fillId="20" borderId="36" xfId="0" applyFont="1" applyFill="1" applyBorder="1" applyAlignment="1">
      <alignment horizontal="center" vertical="center" wrapText="1"/>
    </xf>
    <xf numFmtId="164" fontId="47" fillId="29" borderId="42" xfId="0" applyNumberFormat="1" applyFont="1" applyFill="1" applyBorder="1" applyAlignment="1">
      <alignment horizontal="center" vertical="center"/>
    </xf>
    <xf numFmtId="3" fontId="73" fillId="16" borderId="34" xfId="0" applyNumberFormat="1" applyFont="1" applyFill="1" applyBorder="1" applyAlignment="1">
      <alignment horizontal="center" vertical="center"/>
    </xf>
    <xf numFmtId="3" fontId="37" fillId="16" borderId="39" xfId="0" applyNumberFormat="1" applyFont="1" applyFill="1" applyBorder="1" applyAlignment="1">
      <alignment horizontal="center" vertical="center"/>
    </xf>
    <xf numFmtId="164" fontId="71" fillId="2" borderId="25" xfId="0" applyNumberFormat="1" applyFont="1" applyFill="1" applyBorder="1" applyAlignment="1">
      <alignment horizontal="center" vertical="center"/>
    </xf>
    <xf numFmtId="0" fontId="48" fillId="2" borderId="37" xfId="21" applyFont="1" applyFill="1" applyBorder="1" applyAlignment="1">
      <alignment horizontal="center" vertical="center" wrapText="1"/>
      <protection/>
    </xf>
    <xf numFmtId="0" fontId="48" fillId="2" borderId="37" xfId="0" applyFont="1" applyFill="1" applyBorder="1"/>
    <xf numFmtId="0" fontId="31" fillId="2" borderId="29" xfId="0" applyFont="1" applyFill="1" applyBorder="1" applyAlignment="1">
      <alignment horizontal="center"/>
    </xf>
    <xf numFmtId="0" fontId="7" fillId="2" borderId="9" xfId="0" applyFont="1" applyFill="1" applyBorder="1" applyAlignment="1">
      <alignment horizontal="center"/>
    </xf>
    <xf numFmtId="164" fontId="7" fillId="2" borderId="9" xfId="0" applyNumberFormat="1" applyFont="1" applyFill="1" applyBorder="1" applyAlignment="1">
      <alignment horizontal="center"/>
    </xf>
    <xf numFmtId="3" fontId="7" fillId="2" borderId="9" xfId="0" applyNumberFormat="1" applyFont="1" applyFill="1" applyBorder="1" applyAlignment="1">
      <alignment horizontal="center"/>
    </xf>
    <xf numFmtId="1" fontId="7" fillId="2" borderId="9" xfId="0" applyNumberFormat="1" applyFont="1" applyFill="1" applyBorder="1" applyAlignment="1">
      <alignment horizontal="center"/>
    </xf>
    <xf numFmtId="0" fontId="48" fillId="2" borderId="10" xfId="0" applyFont="1" applyFill="1" applyBorder="1"/>
    <xf numFmtId="164" fontId="39" fillId="2" borderId="40" xfId="0" applyNumberFormat="1" applyFont="1" applyFill="1" applyBorder="1" applyAlignment="1">
      <alignment horizontal="center" vertical="center"/>
    </xf>
    <xf numFmtId="164" fontId="39" fillId="2" borderId="26" xfId="0" applyNumberFormat="1" applyFont="1" applyFill="1" applyBorder="1" applyAlignment="1">
      <alignment horizontal="center" vertical="center"/>
    </xf>
    <xf numFmtId="164" fontId="39" fillId="2" borderId="60" xfId="0" applyNumberFormat="1" applyFont="1" applyFill="1" applyBorder="1" applyAlignment="1">
      <alignment horizontal="center" vertical="center"/>
    </xf>
    <xf numFmtId="164" fontId="37" fillId="2" borderId="12" xfId="0" applyNumberFormat="1" applyFont="1" applyFill="1" applyBorder="1" applyAlignment="1">
      <alignment horizontal="center" vertical="center"/>
    </xf>
    <xf numFmtId="164" fontId="37" fillId="2" borderId="60" xfId="0" applyNumberFormat="1" applyFont="1" applyFill="1" applyBorder="1" applyAlignment="1">
      <alignment horizontal="center" vertical="center"/>
    </xf>
    <xf numFmtId="164" fontId="39" fillId="2" borderId="46" xfId="0" applyNumberFormat="1" applyFont="1" applyFill="1" applyBorder="1" applyAlignment="1">
      <alignment horizontal="center" vertical="center"/>
    </xf>
    <xf numFmtId="164" fontId="39" fillId="13" borderId="40" xfId="0" applyNumberFormat="1" applyFont="1" applyFill="1" applyBorder="1" applyAlignment="1">
      <alignment horizontal="center" vertical="center"/>
    </xf>
    <xf numFmtId="164" fontId="71" fillId="2" borderId="26" xfId="0" applyNumberFormat="1" applyFont="1" applyFill="1" applyBorder="1" applyAlignment="1">
      <alignment horizontal="center" vertical="center"/>
    </xf>
    <xf numFmtId="164" fontId="39" fillId="2" borderId="23" xfId="0" applyNumberFormat="1" applyFont="1" applyFill="1" applyBorder="1" applyAlignment="1">
      <alignment horizontal="center" vertical="center"/>
    </xf>
    <xf numFmtId="49" fontId="37" fillId="31" borderId="15" xfId="0" applyNumberFormat="1" applyFont="1" applyFill="1" applyBorder="1" applyAlignment="1">
      <alignment horizontal="center" vertical="center" wrapText="1"/>
    </xf>
    <xf numFmtId="164" fontId="37" fillId="31" borderId="14" xfId="0" applyNumberFormat="1" applyFont="1" applyFill="1" applyBorder="1" applyAlignment="1">
      <alignment horizontal="center" vertical="center"/>
    </xf>
    <xf numFmtId="164" fontId="47" fillId="31" borderId="14" xfId="0" applyNumberFormat="1" applyFont="1" applyFill="1" applyBorder="1" applyAlignment="1">
      <alignment horizontal="center" vertical="center"/>
    </xf>
    <xf numFmtId="164" fontId="47" fillId="31" borderId="13" xfId="0" applyNumberFormat="1" applyFont="1" applyFill="1" applyBorder="1" applyAlignment="1">
      <alignment horizontal="center" vertical="center"/>
    </xf>
    <xf numFmtId="164" fontId="37" fillId="31" borderId="13" xfId="0" applyNumberFormat="1" applyFont="1" applyFill="1" applyBorder="1" applyAlignment="1">
      <alignment horizontal="center" vertical="center"/>
    </xf>
    <xf numFmtId="164" fontId="37" fillId="31" borderId="42" xfId="0" applyNumberFormat="1" applyFont="1" applyFill="1" applyBorder="1" applyAlignment="1">
      <alignment horizontal="center" vertical="center"/>
    </xf>
    <xf numFmtId="164" fontId="37" fillId="31" borderId="6" xfId="0" applyNumberFormat="1" applyFont="1" applyFill="1" applyBorder="1" applyAlignment="1">
      <alignment horizontal="center" vertical="center"/>
    </xf>
    <xf numFmtId="164" fontId="39" fillId="13" borderId="43" xfId="0" applyNumberFormat="1" applyFont="1" applyFill="1" applyBorder="1" applyAlignment="1">
      <alignment horizontal="center" vertical="center"/>
    </xf>
    <xf numFmtId="164" fontId="39" fillId="15" borderId="43" xfId="0" applyNumberFormat="1" applyFont="1" applyFill="1" applyBorder="1" applyAlignment="1">
      <alignment horizontal="center" vertical="center"/>
    </xf>
    <xf numFmtId="164" fontId="39" fillId="13" borderId="63" xfId="0" applyNumberFormat="1" applyFont="1" applyFill="1" applyBorder="1" applyAlignment="1">
      <alignment horizontal="center" vertical="center"/>
    </xf>
    <xf numFmtId="164" fontId="39" fillId="15" borderId="40" xfId="0" applyNumberFormat="1" applyFont="1" applyFill="1" applyBorder="1" applyAlignment="1">
      <alignment horizontal="center" vertical="center"/>
    </xf>
    <xf numFmtId="0" fontId="42" fillId="2" borderId="30" xfId="21" applyFont="1" applyFill="1" applyBorder="1" applyAlignment="1">
      <alignment horizontal="left" vertical="center" wrapText="1"/>
      <protection/>
    </xf>
    <xf numFmtId="1" fontId="39" fillId="2" borderId="0" xfId="0" applyNumberFormat="1" applyFont="1" applyFill="1" applyBorder="1" applyAlignment="1">
      <alignment horizontal="center" vertical="center"/>
    </xf>
    <xf numFmtId="0" fontId="47" fillId="0" borderId="21" xfId="21" applyFont="1" applyFill="1" applyBorder="1" applyAlignment="1">
      <alignment horizontal="left" vertical="center" wrapText="1"/>
      <protection/>
    </xf>
    <xf numFmtId="0" fontId="72" fillId="17" borderId="24" xfId="21" applyFont="1" applyFill="1" applyBorder="1" applyAlignment="1">
      <alignment horizontal="center" vertical="center" wrapText="1"/>
      <protection/>
    </xf>
    <xf numFmtId="0" fontId="72" fillId="2" borderId="17" xfId="21" applyFont="1" applyFill="1" applyBorder="1" applyAlignment="1">
      <alignment horizontal="center" vertical="center" wrapText="1"/>
      <protection/>
    </xf>
    <xf numFmtId="164" fontId="47" fillId="31" borderId="6" xfId="0" applyNumberFormat="1" applyFont="1" applyFill="1" applyBorder="1" applyAlignment="1">
      <alignment horizontal="center" vertical="center"/>
    </xf>
    <xf numFmtId="3" fontId="73" fillId="16" borderId="21" xfId="0" applyNumberFormat="1" applyFont="1" applyFill="1" applyBorder="1" applyAlignment="1">
      <alignment horizontal="center" vertical="center"/>
    </xf>
    <xf numFmtId="0" fontId="24" fillId="27" borderId="32" xfId="21" applyFont="1" applyFill="1" applyBorder="1" applyAlignment="1">
      <alignment horizontal="left" vertical="center" wrapText="1"/>
      <protection/>
    </xf>
    <xf numFmtId="0" fontId="10" fillId="27" borderId="32" xfId="21" applyFont="1" applyFill="1" applyBorder="1" applyAlignment="1">
      <alignment vertical="center" wrapText="1"/>
      <protection/>
    </xf>
    <xf numFmtId="164" fontId="37" fillId="28" borderId="27" xfId="0" applyNumberFormat="1" applyFont="1" applyFill="1" applyBorder="1" applyAlignment="1">
      <alignment horizontal="center" vertical="center"/>
    </xf>
    <xf numFmtId="164" fontId="37" fillId="28" borderId="51" xfId="0" applyNumberFormat="1" applyFont="1" applyFill="1" applyBorder="1" applyAlignment="1">
      <alignment horizontal="center" vertical="center"/>
    </xf>
    <xf numFmtId="164" fontId="37" fillId="28" borderId="64" xfId="0" applyNumberFormat="1" applyFont="1" applyFill="1" applyBorder="1" applyAlignment="1">
      <alignment horizontal="center" vertical="center"/>
    </xf>
    <xf numFmtId="0" fontId="13" fillId="24" borderId="0" xfId="0" applyFont="1" applyFill="1" applyBorder="1" applyAlignment="1">
      <alignment vertical="center" wrapText="1"/>
    </xf>
    <xf numFmtId="164" fontId="39" fillId="15" borderId="39" xfId="0" applyNumberFormat="1" applyFont="1" applyFill="1" applyBorder="1" applyAlignment="1">
      <alignment horizontal="center" vertical="center"/>
    </xf>
    <xf numFmtId="164" fontId="39" fillId="15" borderId="48" xfId="0" applyNumberFormat="1" applyFont="1" applyFill="1" applyBorder="1" applyAlignment="1">
      <alignment horizontal="center" vertical="center"/>
    </xf>
    <xf numFmtId="0" fontId="23" fillId="5" borderId="30" xfId="21" applyFont="1" applyFill="1" applyBorder="1" applyAlignment="1">
      <alignment vertical="center" wrapText="1"/>
      <protection/>
    </xf>
    <xf numFmtId="164" fontId="39" fillId="15" borderId="22" xfId="0" applyNumberFormat="1" applyFont="1" applyFill="1" applyBorder="1" applyAlignment="1">
      <alignment horizontal="center" vertical="center"/>
    </xf>
    <xf numFmtId="164" fontId="39" fillId="15" borderId="23" xfId="0" applyNumberFormat="1" applyFont="1" applyFill="1" applyBorder="1" applyAlignment="1">
      <alignment horizontal="center" vertical="center"/>
    </xf>
    <xf numFmtId="164" fontId="39" fillId="26" borderId="15" xfId="0" applyNumberFormat="1" applyFont="1" applyFill="1" applyBorder="1" applyAlignment="1">
      <alignment horizontal="center" vertical="center"/>
    </xf>
    <xf numFmtId="0" fontId="1" fillId="2" borderId="25" xfId="21" applyFont="1" applyFill="1" applyBorder="1" applyAlignment="1">
      <alignment horizontal="center" vertical="center" wrapText="1"/>
      <protection/>
    </xf>
    <xf numFmtId="0" fontId="1" fillId="0" borderId="35" xfId="21" applyFont="1" applyFill="1" applyBorder="1" applyAlignment="1">
      <alignment horizontal="center" vertical="center" wrapText="1"/>
      <protection/>
    </xf>
    <xf numFmtId="164" fontId="42" fillId="13" borderId="14" xfId="0" applyNumberFormat="1" applyFont="1" applyFill="1" applyBorder="1" applyAlignment="1">
      <alignment horizontal="center" vertical="center"/>
    </xf>
    <xf numFmtId="164" fontId="42" fillId="18" borderId="14" xfId="0" applyNumberFormat="1" applyFont="1" applyFill="1" applyBorder="1" applyAlignment="1">
      <alignment horizontal="center" vertical="center"/>
    </xf>
    <xf numFmtId="3" fontId="56" fillId="16" borderId="22" xfId="0" applyNumberFormat="1" applyFont="1" applyFill="1" applyBorder="1" applyAlignment="1">
      <alignment horizontal="center" vertical="center"/>
    </xf>
    <xf numFmtId="164" fontId="42" fillId="15" borderId="18" xfId="0" applyNumberFormat="1" applyFont="1" applyFill="1" applyBorder="1" applyAlignment="1">
      <alignment horizontal="center" vertical="center"/>
    </xf>
    <xf numFmtId="0" fontId="1" fillId="20" borderId="39" xfId="0" applyFont="1" applyFill="1" applyBorder="1" applyAlignment="1">
      <alignment horizontal="center" vertical="center" wrapText="1"/>
    </xf>
    <xf numFmtId="0" fontId="1" fillId="17" borderId="25" xfId="21" applyFont="1" applyFill="1" applyBorder="1" applyAlignment="1">
      <alignment horizontal="center" vertical="center" wrapText="1"/>
      <protection/>
    </xf>
    <xf numFmtId="0" fontId="80" fillId="2" borderId="1" xfId="21" applyFont="1" applyFill="1" applyBorder="1" applyAlignment="1">
      <alignment horizontal="center" vertical="center" wrapText="1"/>
      <protection/>
    </xf>
    <xf numFmtId="0" fontId="7" fillId="17" borderId="26" xfId="21" applyFont="1" applyFill="1" applyBorder="1" applyAlignment="1">
      <alignment horizontal="center" vertical="center" wrapText="1"/>
      <protection/>
    </xf>
    <xf numFmtId="0" fontId="7" fillId="2" borderId="19" xfId="21" applyFont="1" applyFill="1" applyBorder="1" applyAlignment="1">
      <alignment horizontal="center" vertical="center" wrapText="1"/>
      <protection/>
    </xf>
    <xf numFmtId="164" fontId="42" fillId="13" borderId="13" xfId="0" applyNumberFormat="1" applyFont="1" applyFill="1" applyBorder="1" applyAlignment="1">
      <alignment horizontal="center" vertical="center"/>
    </xf>
    <xf numFmtId="164" fontId="42" fillId="18" borderId="13" xfId="0" applyNumberFormat="1" applyFont="1" applyFill="1" applyBorder="1" applyAlignment="1">
      <alignment horizontal="center" vertical="center"/>
    </xf>
    <xf numFmtId="3" fontId="56" fillId="16" borderId="23" xfId="0" applyNumberFormat="1" applyFont="1" applyFill="1" applyBorder="1" applyAlignment="1">
      <alignment horizontal="center" vertical="center"/>
    </xf>
    <xf numFmtId="164" fontId="42" fillId="15" borderId="19" xfId="0" applyNumberFormat="1" applyFont="1" applyFill="1" applyBorder="1" applyAlignment="1">
      <alignment horizontal="center" vertical="center"/>
    </xf>
    <xf numFmtId="0" fontId="68" fillId="2" borderId="2" xfId="21" applyFont="1" applyFill="1" applyBorder="1" applyAlignment="1">
      <alignment horizontal="center" vertical="center" wrapText="1"/>
      <protection/>
    </xf>
    <xf numFmtId="0" fontId="7" fillId="17" borderId="25" xfId="21" applyFont="1" applyFill="1" applyBorder="1" applyAlignment="1">
      <alignment horizontal="center" vertical="center" wrapText="1"/>
      <protection/>
    </xf>
    <xf numFmtId="164" fontId="42" fillId="29" borderId="14" xfId="0" applyNumberFormat="1" applyFont="1" applyFill="1" applyBorder="1" applyAlignment="1">
      <alignment horizontal="center" vertical="center"/>
    </xf>
    <xf numFmtId="164" fontId="56" fillId="18" borderId="22" xfId="0" applyNumberFormat="1" applyFont="1" applyFill="1" applyBorder="1" applyAlignment="1">
      <alignment horizontal="center" vertical="center"/>
    </xf>
    <xf numFmtId="164" fontId="56" fillId="13" borderId="25" xfId="0" applyNumberFormat="1" applyFont="1" applyFill="1" applyBorder="1" applyAlignment="1">
      <alignment horizontal="center" vertical="center"/>
    </xf>
    <xf numFmtId="164" fontId="56" fillId="18" borderId="25" xfId="0" applyNumberFormat="1" applyFont="1" applyFill="1" applyBorder="1" applyAlignment="1">
      <alignment horizontal="center" vertical="center"/>
    </xf>
    <xf numFmtId="164" fontId="56" fillId="13" borderId="18" xfId="0" applyNumberFormat="1" applyFont="1" applyFill="1" applyBorder="1" applyAlignment="1">
      <alignment horizontal="center" vertical="center"/>
    </xf>
    <xf numFmtId="164" fontId="42" fillId="29" borderId="12" xfId="0" applyNumberFormat="1" applyFont="1" applyFill="1" applyBorder="1" applyAlignment="1">
      <alignment horizontal="center" vertical="center"/>
    </xf>
    <xf numFmtId="164" fontId="56" fillId="18" borderId="38" xfId="0" applyNumberFormat="1" applyFont="1" applyFill="1" applyBorder="1" applyAlignment="1">
      <alignment horizontal="center" vertical="center"/>
    </xf>
    <xf numFmtId="164" fontId="56" fillId="18" borderId="18" xfId="0" applyNumberFormat="1" applyFont="1" applyFill="1" applyBorder="1" applyAlignment="1">
      <alignment horizontal="center" vertical="center"/>
    </xf>
    <xf numFmtId="164" fontId="42" fillId="28" borderId="19" xfId="0" applyNumberFormat="1" applyFont="1" applyFill="1" applyBorder="1" applyAlignment="1">
      <alignment horizontal="center" vertical="center"/>
    </xf>
    <xf numFmtId="164" fontId="56" fillId="19" borderId="22" xfId="0" applyNumberFormat="1" applyFont="1" applyFill="1" applyBorder="1" applyAlignment="1">
      <alignment horizontal="center" vertical="center"/>
    </xf>
    <xf numFmtId="164" fontId="56" fillId="15" borderId="25" xfId="0" applyNumberFormat="1" applyFont="1" applyFill="1" applyBorder="1" applyAlignment="1">
      <alignment horizontal="center" vertical="center"/>
    </xf>
    <xf numFmtId="164" fontId="56" fillId="19" borderId="25" xfId="0" applyNumberFormat="1" applyFont="1" applyFill="1" applyBorder="1" applyAlignment="1">
      <alignment horizontal="center" vertical="center"/>
    </xf>
    <xf numFmtId="164" fontId="56" fillId="19" borderId="18" xfId="0" applyNumberFormat="1" applyFont="1" applyFill="1" applyBorder="1" applyAlignment="1">
      <alignment horizontal="center" vertical="center"/>
    </xf>
    <xf numFmtId="164" fontId="42" fillId="29" borderId="28" xfId="0" applyNumberFormat="1" applyFont="1" applyFill="1" applyBorder="1" applyAlignment="1">
      <alignment horizontal="center" vertical="center"/>
    </xf>
    <xf numFmtId="164" fontId="42" fillId="28" borderId="18" xfId="0" applyNumberFormat="1" applyFont="1" applyFill="1" applyBorder="1" applyAlignment="1">
      <alignment horizontal="center" vertical="center"/>
    </xf>
    <xf numFmtId="0" fontId="48" fillId="2" borderId="1" xfId="21" applyFont="1" applyFill="1" applyBorder="1" applyAlignment="1">
      <alignment horizontal="center" vertical="center" wrapText="1"/>
      <protection/>
    </xf>
    <xf numFmtId="164" fontId="42" fillId="31" borderId="13" xfId="0" applyNumberFormat="1" applyFont="1" applyFill="1" applyBorder="1" applyAlignment="1">
      <alignment horizontal="center" vertical="center"/>
    </xf>
    <xf numFmtId="1" fontId="56" fillId="18" borderId="12" xfId="0" applyNumberFormat="1" applyFont="1" applyFill="1" applyBorder="1" applyAlignment="1">
      <alignment horizontal="center" vertical="center"/>
    </xf>
    <xf numFmtId="164" fontId="56" fillId="13" borderId="63" xfId="0" applyNumberFormat="1" applyFont="1" applyFill="1" applyBorder="1" applyAlignment="1">
      <alignment horizontal="center" vertical="center"/>
    </xf>
    <xf numFmtId="164" fontId="56" fillId="13" borderId="26" xfId="0" applyNumberFormat="1" applyFont="1" applyFill="1" applyBorder="1" applyAlignment="1">
      <alignment horizontal="center" vertical="center"/>
    </xf>
    <xf numFmtId="1" fontId="56" fillId="19" borderId="12" xfId="0" applyNumberFormat="1" applyFont="1" applyFill="1" applyBorder="1" applyAlignment="1">
      <alignment horizontal="center" vertical="center"/>
    </xf>
    <xf numFmtId="164" fontId="56" fillId="15" borderId="40" xfId="0" applyNumberFormat="1" applyFont="1" applyFill="1" applyBorder="1" applyAlignment="1">
      <alignment horizontal="center" vertical="center"/>
    </xf>
    <xf numFmtId="164" fontId="56" fillId="15" borderId="26" xfId="0" applyNumberFormat="1" applyFont="1" applyFill="1" applyBorder="1" applyAlignment="1">
      <alignment horizontal="center" vertical="center"/>
    </xf>
    <xf numFmtId="164" fontId="56" fillId="15" borderId="46" xfId="0" applyNumberFormat="1" applyFont="1" applyFill="1" applyBorder="1" applyAlignment="1">
      <alignment horizontal="center" vertical="center"/>
    </xf>
    <xf numFmtId="0" fontId="80" fillId="2" borderId="12" xfId="21" applyFont="1" applyFill="1" applyBorder="1" applyAlignment="1">
      <alignment horizontal="center" vertical="center" wrapText="1"/>
      <protection/>
    </xf>
    <xf numFmtId="164" fontId="42" fillId="31" borderId="14" xfId="0" applyNumberFormat="1" applyFont="1" applyFill="1" applyBorder="1" applyAlignment="1">
      <alignment horizontal="center" vertical="center"/>
    </xf>
    <xf numFmtId="1" fontId="56" fillId="18" borderId="28" xfId="0" applyNumberFormat="1" applyFont="1" applyFill="1" applyBorder="1" applyAlignment="1">
      <alignment horizontal="center" vertical="center"/>
    </xf>
    <xf numFmtId="164" fontId="56" fillId="13" borderId="39" xfId="0" applyNumberFormat="1" applyFont="1" applyFill="1" applyBorder="1" applyAlignment="1">
      <alignment horizontal="center" vertical="center"/>
    </xf>
    <xf numFmtId="1" fontId="56" fillId="19" borderId="28" xfId="0" applyNumberFormat="1" applyFont="1" applyFill="1" applyBorder="1" applyAlignment="1">
      <alignment horizontal="center" vertical="center"/>
    </xf>
    <xf numFmtId="164" fontId="56" fillId="15" borderId="38" xfId="0" applyNumberFormat="1" applyFont="1" applyFill="1" applyBorder="1" applyAlignment="1">
      <alignment horizontal="center" vertical="center"/>
    </xf>
    <xf numFmtId="164" fontId="56" fillId="15" borderId="44" xfId="0" applyNumberFormat="1" applyFont="1" applyFill="1" applyBorder="1" applyAlignment="1">
      <alignment horizontal="center" vertical="center"/>
    </xf>
    <xf numFmtId="0" fontId="80" fillId="2" borderId="28" xfId="21" applyFont="1" applyFill="1" applyBorder="1" applyAlignment="1">
      <alignment horizontal="center" vertical="center" wrapText="1"/>
      <protection/>
    </xf>
    <xf numFmtId="164" fontId="56" fillId="13" borderId="13" xfId="0" applyNumberFormat="1" applyFont="1" applyFill="1" applyBorder="1" applyAlignment="1">
      <alignment horizontal="center" vertical="center"/>
    </xf>
    <xf numFmtId="164" fontId="56" fillId="26" borderId="6" xfId="0" applyNumberFormat="1" applyFont="1" applyFill="1" applyBorder="1" applyAlignment="1">
      <alignment horizontal="center" vertical="center"/>
    </xf>
    <xf numFmtId="1" fontId="56" fillId="18" borderId="13" xfId="0" applyNumberFormat="1" applyFont="1" applyFill="1" applyBorder="1" applyAlignment="1">
      <alignment horizontal="center" vertical="center"/>
    </xf>
    <xf numFmtId="164" fontId="56" fillId="13" borderId="12" xfId="0" applyNumberFormat="1" applyFont="1" applyFill="1" applyBorder="1" applyAlignment="1">
      <alignment horizontal="center" vertical="center"/>
    </xf>
    <xf numFmtId="164" fontId="56" fillId="25" borderId="27" xfId="0" applyNumberFormat="1" applyFont="1" applyFill="1" applyBorder="1" applyAlignment="1">
      <alignment horizontal="center" vertical="center"/>
    </xf>
    <xf numFmtId="0" fontId="80" fillId="2" borderId="2" xfId="21" applyFont="1" applyFill="1" applyBorder="1" applyAlignment="1">
      <alignment horizontal="center" vertical="center" wrapText="1"/>
      <protection/>
    </xf>
    <xf numFmtId="164" fontId="56" fillId="13" borderId="14" xfId="0" applyNumberFormat="1" applyFont="1" applyFill="1" applyBorder="1" applyAlignment="1">
      <alignment horizontal="center" vertical="center"/>
    </xf>
    <xf numFmtId="164" fontId="56" fillId="26" borderId="27" xfId="0" applyNumberFormat="1" applyFont="1" applyFill="1" applyBorder="1" applyAlignment="1">
      <alignment horizontal="center" vertical="center"/>
    </xf>
    <xf numFmtId="1" fontId="56" fillId="18" borderId="1" xfId="0" applyNumberFormat="1" applyFont="1" applyFill="1" applyBorder="1" applyAlignment="1">
      <alignment horizontal="center" vertical="center"/>
    </xf>
    <xf numFmtId="164" fontId="56" fillId="26" borderId="15" xfId="0" applyNumberFormat="1" applyFont="1" applyFill="1" applyBorder="1" applyAlignment="1">
      <alignment horizontal="center" vertical="center"/>
    </xf>
    <xf numFmtId="0" fontId="28" fillId="8" borderId="4" xfId="21" applyFont="1" applyFill="1" applyBorder="1" applyAlignment="1">
      <alignment horizontal="center" vertical="center" wrapText="1"/>
      <protection/>
    </xf>
    <xf numFmtId="0" fontId="28" fillId="8" borderId="5" xfId="21" applyFont="1" applyFill="1" applyBorder="1" applyAlignment="1">
      <alignment horizontal="center" vertical="center" wrapText="1"/>
      <protection/>
    </xf>
    <xf numFmtId="0" fontId="22" fillId="6" borderId="4" xfId="21" applyFont="1" applyFill="1" applyBorder="1" applyAlignment="1">
      <alignment horizontal="center" vertical="center" wrapText="1"/>
      <protection/>
    </xf>
    <xf numFmtId="0" fontId="13" fillId="20" borderId="53" xfId="0" applyFont="1" applyFill="1" applyBorder="1" applyAlignment="1">
      <alignment horizontal="center" vertical="center" wrapText="1"/>
    </xf>
    <xf numFmtId="0" fontId="13" fillId="20" borderId="55" xfId="0" applyFont="1" applyFill="1" applyBorder="1" applyAlignment="1">
      <alignment horizontal="center" vertical="center" wrapText="1"/>
    </xf>
    <xf numFmtId="0" fontId="13" fillId="20" borderId="64" xfId="0" applyFont="1" applyFill="1" applyBorder="1" applyAlignment="1">
      <alignment horizontal="center" vertical="center" wrapText="1"/>
    </xf>
    <xf numFmtId="165" fontId="38" fillId="23" borderId="3" xfId="0" applyNumberFormat="1" applyFont="1" applyFill="1" applyBorder="1" applyAlignment="1">
      <alignment horizontal="center" vertical="center" wrapText="1"/>
    </xf>
    <xf numFmtId="165" fontId="38" fillId="23" borderId="4" xfId="0" applyNumberFormat="1" applyFont="1" applyFill="1" applyBorder="1" applyAlignment="1">
      <alignment horizontal="center" vertical="center" wrapText="1"/>
    </xf>
    <xf numFmtId="0" fontId="25" fillId="17" borderId="53" xfId="21" applyFont="1" applyFill="1" applyBorder="1" applyAlignment="1">
      <alignment horizontal="center" vertical="center" wrapText="1"/>
      <protection/>
    </xf>
    <xf numFmtId="0" fontId="25" fillId="17" borderId="55" xfId="21" applyFont="1" applyFill="1" applyBorder="1" applyAlignment="1">
      <alignment horizontal="center" vertical="center" wrapText="1"/>
      <protection/>
    </xf>
    <xf numFmtId="0" fontId="25" fillId="17" borderId="53" xfId="21" applyFont="1" applyFill="1" applyBorder="1" applyAlignment="1">
      <alignment horizontal="center" vertical="center" wrapText="1"/>
      <protection/>
    </xf>
    <xf numFmtId="0" fontId="25" fillId="17" borderId="55" xfId="21" applyFont="1" applyFill="1" applyBorder="1" applyAlignment="1">
      <alignment horizontal="center" vertical="center" wrapText="1"/>
      <protection/>
    </xf>
    <xf numFmtId="165" fontId="26" fillId="23" borderId="3" xfId="0" applyNumberFormat="1" applyFont="1" applyFill="1" applyBorder="1" applyAlignment="1">
      <alignment horizontal="center" vertical="center"/>
    </xf>
    <xf numFmtId="165" fontId="26" fillId="23" borderId="4" xfId="0" applyNumberFormat="1" applyFont="1" applyFill="1" applyBorder="1" applyAlignment="1">
      <alignment horizontal="center" vertical="center"/>
    </xf>
    <xf numFmtId="3" fontId="12" fillId="10" borderId="4" xfId="0" applyNumberFormat="1" applyFont="1" applyFill="1" applyBorder="1" applyAlignment="1">
      <alignment horizontal="center" vertical="center"/>
    </xf>
    <xf numFmtId="0" fontId="22" fillId="7" borderId="4" xfId="21" applyFont="1" applyFill="1" applyBorder="1" applyAlignment="1">
      <alignment horizontal="center" vertical="center" wrapText="1"/>
      <protection/>
    </xf>
    <xf numFmtId="165" fontId="38" fillId="22" borderId="32" xfId="0" applyNumberFormat="1" applyFont="1" applyFill="1" applyBorder="1" applyAlignment="1">
      <alignment horizontal="center" vertical="center" wrapText="1"/>
    </xf>
    <xf numFmtId="165" fontId="38" fillId="22" borderId="8" xfId="0" applyNumberFormat="1" applyFont="1" applyFill="1" applyBorder="1" applyAlignment="1">
      <alignment horizontal="center" vertical="center" wrapText="1"/>
    </xf>
    <xf numFmtId="165" fontId="38" fillId="22" borderId="33" xfId="0" applyNumberFormat="1" applyFont="1" applyFill="1" applyBorder="1" applyAlignment="1">
      <alignment horizontal="center" vertical="center" wrapText="1"/>
    </xf>
    <xf numFmtId="165" fontId="38" fillId="22" borderId="29" xfId="0" applyNumberFormat="1" applyFont="1" applyFill="1" applyBorder="1" applyAlignment="1">
      <alignment horizontal="center" vertical="center" wrapText="1"/>
    </xf>
    <xf numFmtId="165" fontId="38" fillId="22" borderId="9" xfId="0" applyNumberFormat="1" applyFont="1" applyFill="1" applyBorder="1" applyAlignment="1">
      <alignment horizontal="center" vertical="center" wrapText="1"/>
    </xf>
    <xf numFmtId="165" fontId="38" fillId="22" borderId="10" xfId="0" applyNumberFormat="1" applyFont="1" applyFill="1" applyBorder="1" applyAlignment="1">
      <alignment horizontal="center" vertical="center" wrapText="1"/>
    </xf>
    <xf numFmtId="0" fontId="19" fillId="2" borderId="0" xfId="0" applyFont="1" applyFill="1" applyBorder="1" applyAlignment="1">
      <alignment horizontal="center" vertical="center" wrapText="1"/>
    </xf>
    <xf numFmtId="164" fontId="20" fillId="2" borderId="0" xfId="20" applyNumberFormat="1" applyFont="1" applyFill="1" applyBorder="1" applyAlignment="1" applyProtection="1">
      <alignment horizontal="center" vertical="center" wrapText="1"/>
      <protection/>
    </xf>
    <xf numFmtId="0" fontId="2" fillId="3" borderId="0" xfId="20" applyFill="1" applyAlignment="1" applyProtection="1">
      <alignment horizontal="left"/>
      <protection/>
    </xf>
    <xf numFmtId="0" fontId="13" fillId="3" borderId="0" xfId="0" applyFont="1" applyFill="1" applyAlignment="1">
      <alignment horizontal="left"/>
    </xf>
    <xf numFmtId="0" fontId="20" fillId="2" borderId="0" xfId="20" applyFont="1" applyFill="1" applyBorder="1" applyAlignment="1" applyProtection="1">
      <alignment horizontal="center" vertical="center" wrapText="1"/>
      <protection/>
    </xf>
    <xf numFmtId="0" fontId="42" fillId="2" borderId="0" xfId="0" applyFont="1" applyFill="1" applyBorder="1" applyAlignment="1">
      <alignment horizontal="left" vertical="center" wrapText="1"/>
    </xf>
    <xf numFmtId="164" fontId="70" fillId="27" borderId="4" xfId="21" applyNumberFormat="1" applyFont="1" applyFill="1" applyBorder="1" applyAlignment="1">
      <alignment horizontal="center" vertical="center" wrapText="1"/>
      <protection/>
    </xf>
    <xf numFmtId="164" fontId="70" fillId="27" borderId="8" xfId="21" applyNumberFormat="1" applyFont="1" applyFill="1" applyBorder="1" applyAlignment="1">
      <alignment horizontal="center" vertical="center" wrapText="1"/>
      <protection/>
    </xf>
    <xf numFmtId="0" fontId="70" fillId="27" borderId="8" xfId="21" applyFont="1" applyFill="1" applyBorder="1" applyAlignment="1">
      <alignment horizontal="center" vertical="center" wrapText="1"/>
      <protection/>
    </xf>
    <xf numFmtId="0" fontId="10" fillId="27" borderId="8" xfId="21" applyFont="1" applyFill="1" applyBorder="1" applyAlignment="1">
      <alignment horizontal="center" vertical="center" wrapText="1"/>
      <protection/>
    </xf>
    <xf numFmtId="165" fontId="63" fillId="22" borderId="3" xfId="0" applyNumberFormat="1" applyFont="1" applyFill="1" applyBorder="1" applyAlignment="1">
      <alignment horizontal="center" vertical="center" wrapText="1"/>
    </xf>
    <xf numFmtId="165" fontId="63" fillId="22" borderId="4" xfId="0" applyNumberFormat="1" applyFont="1" applyFill="1" applyBorder="1" applyAlignment="1">
      <alignment horizontal="center" vertical="center" wrapText="1"/>
    </xf>
    <xf numFmtId="165" fontId="63" fillId="22" borderId="5" xfId="0" applyNumberFormat="1" applyFont="1" applyFill="1" applyBorder="1" applyAlignment="1">
      <alignment horizontal="center" vertical="center" wrapText="1"/>
    </xf>
    <xf numFmtId="0" fontId="38" fillId="20" borderId="53" xfId="0" applyFont="1" applyFill="1" applyBorder="1" applyAlignment="1">
      <alignment horizontal="center" vertical="center" wrapText="1"/>
    </xf>
    <xf numFmtId="0" fontId="38" fillId="20" borderId="55" xfId="0" applyFont="1" applyFill="1" applyBorder="1" applyAlignment="1">
      <alignment horizontal="center" vertical="center" wrapText="1"/>
    </xf>
    <xf numFmtId="0" fontId="38" fillId="20" borderId="64" xfId="0" applyFont="1" applyFill="1" applyBorder="1" applyAlignment="1">
      <alignment horizontal="center" vertical="center" wrapText="1"/>
    </xf>
    <xf numFmtId="165" fontId="63" fillId="23" borderId="3" xfId="0" applyNumberFormat="1" applyFont="1" applyFill="1" applyBorder="1" applyAlignment="1">
      <alignment horizontal="center" vertical="center" wrapText="1"/>
    </xf>
    <xf numFmtId="165" fontId="63" fillId="23" borderId="4" xfId="0" applyNumberFormat="1" applyFont="1" applyFill="1" applyBorder="1" applyAlignment="1">
      <alignment horizontal="center" vertical="center" wrapText="1"/>
    </xf>
    <xf numFmtId="165" fontId="63" fillId="23" borderId="5" xfId="0" applyNumberFormat="1" applyFont="1" applyFill="1" applyBorder="1" applyAlignment="1">
      <alignment horizontal="center" vertical="center" wrapText="1"/>
    </xf>
    <xf numFmtId="165" fontId="63" fillId="23" borderId="3" xfId="0" applyNumberFormat="1" applyFont="1" applyFill="1" applyBorder="1" applyAlignment="1">
      <alignment horizontal="center" vertical="center"/>
    </xf>
    <xf numFmtId="165" fontId="63" fillId="23" borderId="4" xfId="0" applyNumberFormat="1" applyFont="1" applyFill="1" applyBorder="1" applyAlignment="1">
      <alignment horizontal="center" vertical="center"/>
    </xf>
    <xf numFmtId="165" fontId="63" fillId="23" borderId="5" xfId="0" applyNumberFormat="1" applyFont="1" applyFill="1" applyBorder="1" applyAlignment="1">
      <alignment horizontal="center" vertical="center"/>
    </xf>
    <xf numFmtId="165" fontId="63" fillId="22" borderId="32" xfId="0" applyNumberFormat="1" applyFont="1" applyFill="1" applyBorder="1" applyAlignment="1">
      <alignment horizontal="center" vertical="center" wrapText="1"/>
    </xf>
    <xf numFmtId="165" fontId="63" fillId="22" borderId="8" xfId="0" applyNumberFormat="1" applyFont="1" applyFill="1" applyBorder="1" applyAlignment="1">
      <alignment horizontal="center" vertical="center" wrapText="1"/>
    </xf>
    <xf numFmtId="0" fontId="45" fillId="21" borderId="4" xfId="0" applyFont="1" applyFill="1" applyBorder="1" applyAlignment="1">
      <alignment horizontal="right" vertical="center"/>
    </xf>
    <xf numFmtId="0" fontId="45" fillId="21" borderId="5" xfId="0" applyFont="1" applyFill="1" applyBorder="1" applyAlignment="1">
      <alignment horizontal="right" vertical="center"/>
    </xf>
    <xf numFmtId="164" fontId="45" fillId="32" borderId="32" xfId="20" applyNumberFormat="1" applyFont="1" applyFill="1" applyBorder="1" applyAlignment="1" applyProtection="1">
      <alignment horizontal="center" vertical="center" wrapText="1"/>
      <protection/>
    </xf>
    <xf numFmtId="164" fontId="45" fillId="32" borderId="8" xfId="20" applyNumberFormat="1" applyFont="1" applyFill="1" applyBorder="1" applyAlignment="1" applyProtection="1">
      <alignment horizontal="center" vertical="center" wrapText="1"/>
      <protection/>
    </xf>
    <xf numFmtId="164" fontId="45" fillId="32" borderId="33" xfId="20" applyNumberFormat="1" applyFont="1" applyFill="1" applyBorder="1" applyAlignment="1" applyProtection="1">
      <alignment horizontal="center" vertical="center" wrapText="1"/>
      <protection/>
    </xf>
    <xf numFmtId="164" fontId="45" fillId="32" borderId="30" xfId="20" applyNumberFormat="1" applyFont="1" applyFill="1" applyBorder="1" applyAlignment="1" applyProtection="1">
      <alignment horizontal="center" vertical="center" wrapText="1"/>
      <protection/>
    </xf>
    <xf numFmtId="164" fontId="45" fillId="32" borderId="0" xfId="20" applyNumberFormat="1" applyFont="1" applyFill="1" applyBorder="1" applyAlignment="1" applyProtection="1">
      <alignment horizontal="center" vertical="center" wrapText="1"/>
      <protection/>
    </xf>
    <xf numFmtId="164" fontId="45" fillId="32" borderId="37" xfId="20" applyNumberFormat="1" applyFont="1" applyFill="1" applyBorder="1" applyAlignment="1" applyProtection="1">
      <alignment horizontal="center" vertical="center" wrapText="1"/>
      <protection/>
    </xf>
    <xf numFmtId="164" fontId="45" fillId="32" borderId="29" xfId="20" applyNumberFormat="1" applyFont="1" applyFill="1" applyBorder="1" applyAlignment="1" applyProtection="1">
      <alignment horizontal="center" vertical="center" wrapText="1"/>
      <protection/>
    </xf>
    <xf numFmtId="164" fontId="45" fillId="32" borderId="9" xfId="20" applyNumberFormat="1" applyFont="1" applyFill="1" applyBorder="1" applyAlignment="1" applyProtection="1">
      <alignment horizontal="center" vertical="center" wrapText="1"/>
      <protection/>
    </xf>
    <xf numFmtId="164" fontId="45" fillId="32" borderId="10" xfId="20" applyNumberFormat="1" applyFont="1" applyFill="1" applyBorder="1" applyAlignment="1" applyProtection="1">
      <alignment horizontal="center" vertical="center" wrapText="1"/>
      <protection/>
    </xf>
    <xf numFmtId="165" fontId="38" fillId="23" borderId="3" xfId="0" applyNumberFormat="1" applyFont="1" applyFill="1" applyBorder="1" applyAlignment="1">
      <alignment horizontal="center" vertical="center"/>
    </xf>
    <xf numFmtId="165" fontId="38" fillId="23" borderId="4" xfId="0" applyNumberFormat="1" applyFont="1" applyFill="1" applyBorder="1" applyAlignment="1">
      <alignment horizontal="center" vertical="center"/>
    </xf>
    <xf numFmtId="165" fontId="38" fillId="23" borderId="29" xfId="0" applyNumberFormat="1" applyFont="1" applyFill="1" applyBorder="1" applyAlignment="1">
      <alignment horizontal="center" vertical="center"/>
    </xf>
    <xf numFmtId="165" fontId="38" fillId="23" borderId="9" xfId="0" applyNumberFormat="1" applyFont="1" applyFill="1" applyBorder="1" applyAlignment="1">
      <alignment horizontal="center" vertical="center"/>
    </xf>
    <xf numFmtId="0" fontId="45" fillId="32" borderId="32" xfId="20" applyFont="1" applyFill="1" applyBorder="1" applyAlignment="1" applyProtection="1">
      <alignment horizontal="center" vertical="center" wrapText="1"/>
      <protection/>
    </xf>
    <xf numFmtId="0" fontId="45" fillId="32" borderId="8" xfId="20" applyFont="1" applyFill="1" applyBorder="1" applyAlignment="1" applyProtection="1">
      <alignment horizontal="center" vertical="center" wrapText="1"/>
      <protection/>
    </xf>
    <xf numFmtId="0" fontId="45" fillId="32" borderId="33" xfId="20" applyFont="1" applyFill="1" applyBorder="1" applyAlignment="1" applyProtection="1">
      <alignment horizontal="center" vertical="center" wrapText="1"/>
      <protection/>
    </xf>
    <xf numFmtId="0" fontId="45" fillId="32" borderId="30" xfId="20" applyFont="1" applyFill="1" applyBorder="1" applyAlignment="1" applyProtection="1">
      <alignment horizontal="center" vertical="center" wrapText="1"/>
      <protection/>
    </xf>
    <xf numFmtId="0" fontId="45" fillId="32" borderId="0" xfId="20" applyFont="1" applyFill="1" applyBorder="1" applyAlignment="1" applyProtection="1">
      <alignment horizontal="center" vertical="center" wrapText="1"/>
      <protection/>
    </xf>
    <xf numFmtId="0" fontId="45" fillId="32" borderId="37" xfId="20" applyFont="1" applyFill="1" applyBorder="1" applyAlignment="1" applyProtection="1">
      <alignment horizontal="center" vertical="center" wrapText="1"/>
      <protection/>
    </xf>
    <xf numFmtId="0" fontId="45" fillId="32" borderId="29" xfId="20" applyFont="1" applyFill="1" applyBorder="1" applyAlignment="1" applyProtection="1">
      <alignment horizontal="center" vertical="center" wrapText="1"/>
      <protection/>
    </xf>
    <xf numFmtId="0" fontId="45" fillId="32" borderId="9" xfId="20" applyFont="1" applyFill="1" applyBorder="1" applyAlignment="1" applyProtection="1">
      <alignment horizontal="center" vertical="center" wrapText="1"/>
      <protection/>
    </xf>
    <xf numFmtId="0" fontId="45" fillId="32" borderId="10" xfId="20" applyFont="1" applyFill="1" applyBorder="1" applyAlignment="1" applyProtection="1">
      <alignment horizontal="center" vertical="center" wrapText="1"/>
      <protection/>
    </xf>
    <xf numFmtId="164" fontId="45" fillId="32" borderId="3" xfId="20" applyNumberFormat="1" applyFont="1" applyFill="1" applyBorder="1" applyAlignment="1" applyProtection="1">
      <alignment horizontal="center" vertical="center" wrapText="1"/>
      <protection/>
    </xf>
    <xf numFmtId="0" fontId="45" fillId="32" borderId="5" xfId="20" applyFont="1" applyFill="1" applyBorder="1" applyAlignment="1" applyProtection="1">
      <alignment horizontal="center" vertical="center" wrapText="1"/>
      <protection/>
    </xf>
    <xf numFmtId="0" fontId="67" fillId="25" borderId="4" xfId="0" applyFont="1" applyFill="1" applyBorder="1" applyAlignment="1">
      <alignment horizontal="right" vertical="center"/>
    </xf>
    <xf numFmtId="0" fontId="67" fillId="25" borderId="5" xfId="0" applyFont="1" applyFill="1" applyBorder="1" applyAlignment="1">
      <alignment horizontal="right" vertical="center"/>
    </xf>
    <xf numFmtId="164" fontId="67" fillId="25" borderId="3" xfId="0" applyNumberFormat="1" applyFont="1" applyFill="1" applyBorder="1" applyAlignment="1">
      <alignment horizontal="center" vertical="center"/>
    </xf>
    <xf numFmtId="0" fontId="67" fillId="25" borderId="5" xfId="0" applyFont="1" applyFill="1" applyBorder="1" applyAlignment="1">
      <alignment horizontal="center" vertical="center"/>
    </xf>
    <xf numFmtId="164" fontId="45" fillId="21" borderId="3" xfId="0" applyNumberFormat="1" applyFont="1" applyFill="1" applyBorder="1" applyAlignment="1">
      <alignment horizontal="center" vertical="center"/>
    </xf>
    <xf numFmtId="0" fontId="45" fillId="21" borderId="5" xfId="0" applyFont="1" applyFill="1" applyBorder="1" applyAlignment="1">
      <alignment horizontal="center" vertical="center"/>
    </xf>
    <xf numFmtId="0" fontId="45" fillId="32" borderId="65" xfId="20" applyFont="1" applyFill="1" applyBorder="1" applyAlignment="1" applyProtection="1">
      <alignment horizontal="center" vertical="center" wrapText="1"/>
      <protection/>
    </xf>
    <xf numFmtId="0" fontId="45" fillId="32" borderId="66" xfId="20" applyFont="1" applyFill="1" applyBorder="1" applyAlignment="1" applyProtection="1">
      <alignment horizontal="center" vertical="center" wrapText="1"/>
      <protection/>
    </xf>
    <xf numFmtId="0" fontId="45" fillId="32" borderId="67" xfId="20" applyFont="1" applyFill="1" applyBorder="1" applyAlignment="1" applyProtection="1">
      <alignment horizontal="center" vertical="center" wrapText="1"/>
      <protection/>
    </xf>
    <xf numFmtId="0" fontId="45" fillId="32" borderId="68" xfId="20" applyFont="1" applyFill="1" applyBorder="1" applyAlignment="1" applyProtection="1">
      <alignment horizontal="center" vertical="center" wrapText="1"/>
      <protection/>
    </xf>
  </cellXfs>
  <cellStyles count="532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Гиперссылка" xfId="20"/>
    <cellStyle name="Обычный_Лист1" xfId="21"/>
    <cellStyle name="Обычный 2" xfId="22"/>
    <cellStyle name="Открывавшаяся гиперссылка" xfId="23" hidden="1"/>
    <cellStyle name="Открывавшаяся гиперссылка" xfId="24" hidden="1"/>
    <cellStyle name="Открывавшаяся гиперссылка" xfId="25" hidden="1"/>
    <cellStyle name="Открывавшаяся гиперссылка" xfId="26" hidden="1"/>
    <cellStyle name="Открывавшаяся гиперссылка" xfId="27" hidden="1"/>
    <cellStyle name="Открывавшаяся гиперссылка" xfId="28" hidden="1"/>
    <cellStyle name="Открывавшаяся гиперссылка" xfId="29" hidden="1"/>
    <cellStyle name="Открывавшаяся гиперссылка" xfId="30" hidden="1"/>
    <cellStyle name="Открывавшаяся гиперссылка" xfId="31" hidden="1"/>
    <cellStyle name="Открывавшаяся гиперссылка" xfId="32" hidden="1"/>
    <cellStyle name="Открывавшаяся гиперссылка" xfId="33" hidden="1"/>
    <cellStyle name="Открывавшаяся гиперссылка" xfId="34" hidden="1"/>
    <cellStyle name="Открывавшаяся гиперссылка" xfId="35" hidden="1"/>
    <cellStyle name="Открывавшаяся гиперссылка" xfId="36" hidden="1"/>
    <cellStyle name="Открывавшаяся гиперссылка" xfId="37" hidden="1"/>
    <cellStyle name="Открывавшаяся гиперссылка" xfId="38" hidden="1"/>
    <cellStyle name="Открывавшаяся гиперссылка" xfId="39" hidden="1"/>
    <cellStyle name="Открывавшаяся гиперссылка" xfId="40" hidden="1"/>
    <cellStyle name="Открывавшаяся гиперссылка" xfId="41" hidden="1"/>
    <cellStyle name="Открывавшаяся гиперссылка" xfId="42" hidden="1"/>
    <cellStyle name="Открывавшаяся гиперссылка" xfId="43" hidden="1"/>
    <cellStyle name="Открывавшаяся гиперссылка" xfId="44" hidden="1"/>
    <cellStyle name="Открывавшаяся гиперссылка" xfId="45" hidden="1"/>
    <cellStyle name="Открывавшаяся гиперссылка" xfId="46" hidden="1"/>
    <cellStyle name="Открывавшаяся гиперссылка" xfId="47" hidden="1"/>
    <cellStyle name="Открывавшаяся гиперссылка" xfId="48" hidden="1"/>
    <cellStyle name="Открывавшаяся гиперссылка" xfId="49" hidden="1"/>
    <cellStyle name="Открывавшаяся гиперссылка" xfId="50" hidden="1"/>
    <cellStyle name="Открывавшаяся гиперссылка" xfId="51" hidden="1"/>
    <cellStyle name="Открывавшаяся гиперссылка" xfId="52" hidden="1"/>
    <cellStyle name="Открывавшаяся гиперссылка" xfId="53" hidden="1"/>
    <cellStyle name="Открывавшаяся гиперссылка" xfId="54" hidden="1"/>
    <cellStyle name="Открывавшаяся гиперссылка" xfId="55" hidden="1"/>
    <cellStyle name="Открывавшаяся гиперссылка" xfId="56" hidden="1"/>
    <cellStyle name="Открывавшаяся гиперссылка" xfId="57" hidden="1"/>
    <cellStyle name="Открывавшаяся гиперссылка" xfId="58" hidden="1"/>
    <cellStyle name="Открывавшаяся гиперссылка" xfId="59" hidden="1"/>
    <cellStyle name="Открывавшаяся гиперссылка" xfId="60" hidden="1"/>
    <cellStyle name="Открывавшаяся гиперссылка" xfId="61" hidden="1"/>
    <cellStyle name="Открывавшаяся гиперссылка" xfId="62" hidden="1"/>
    <cellStyle name="Открывавшаяся гиперссылка" xfId="63" hidden="1"/>
    <cellStyle name="Открывавшаяся гиперссылка" xfId="64" hidden="1"/>
    <cellStyle name="Открывавшаяся гиперссылка" xfId="65" hidden="1"/>
    <cellStyle name="Открывавшаяся гиперссылка" xfId="66" hidden="1"/>
    <cellStyle name="Открывавшаяся гиперссылка" xfId="67" hidden="1"/>
    <cellStyle name="Открывавшаяся гиперссылка" xfId="68" hidden="1"/>
    <cellStyle name="Открывавшаяся гиперссылка" xfId="69" hidden="1"/>
    <cellStyle name="Открывавшаяся гиперссылка" xfId="70" hidden="1"/>
    <cellStyle name="Открывавшаяся гиперссылка" xfId="71" hidden="1"/>
    <cellStyle name="Открывавшаяся гиперссылка" xfId="72" hidden="1"/>
    <cellStyle name="Открывавшаяся гиперссылка" xfId="73" hidden="1"/>
    <cellStyle name="Открывавшаяся гиперссылка" xfId="74" hidden="1"/>
    <cellStyle name="Открывавшаяся гиперссылка" xfId="75" hidden="1"/>
    <cellStyle name="Открывавшаяся гиперссылка" xfId="76" hidden="1"/>
    <cellStyle name="Открывавшаяся гиперссылка" xfId="77" hidden="1"/>
    <cellStyle name="Открывавшаяся гиперссылка" xfId="78" hidden="1"/>
    <cellStyle name="Открывавшаяся гиперссылка" xfId="79" hidden="1"/>
    <cellStyle name="Открывавшаяся гиперссылка" xfId="80" hidden="1"/>
    <cellStyle name="Открывавшаяся гиперссылка" xfId="81" hidden="1"/>
    <cellStyle name="Открывавшаяся гиперссылка" xfId="82" hidden="1"/>
    <cellStyle name="Открывавшаяся гиперссылка" xfId="83" hidden="1"/>
    <cellStyle name="Открывавшаяся гиперссылка" xfId="84" hidden="1"/>
    <cellStyle name="Открывавшаяся гиперссылка" xfId="85" hidden="1"/>
    <cellStyle name="Открывавшаяся гиперссылка" xfId="86" hidden="1"/>
    <cellStyle name="Открывавшаяся гиперссылка" xfId="87" hidden="1"/>
    <cellStyle name="Открывавшаяся гиперссылка" xfId="88" hidden="1"/>
    <cellStyle name="Открывавшаяся гиперссылка" xfId="89" hidden="1"/>
    <cellStyle name="Открывавшаяся гиперссылка" xfId="90" hidden="1"/>
    <cellStyle name="Открывавшаяся гиперссылка" xfId="91" hidden="1"/>
    <cellStyle name="Открывавшаяся гиперссылка" xfId="92" hidden="1"/>
    <cellStyle name="Открывавшаяся гиперссылка" xfId="93" hidden="1"/>
    <cellStyle name="Открывавшаяся гиперссылка" xfId="94" hidden="1"/>
    <cellStyle name="Открывавшаяся гиперссылка" xfId="95" hidden="1"/>
    <cellStyle name="Открывавшаяся гиперссылка" xfId="96" hidden="1"/>
    <cellStyle name="Открывавшаяся гиперссылка" xfId="97" hidden="1"/>
    <cellStyle name="Открывавшаяся гиперссылка" xfId="98" hidden="1"/>
    <cellStyle name="Открывавшаяся гиперссылка" xfId="99" hidden="1"/>
    <cellStyle name="Открывавшаяся гиперссылка" xfId="100" hidden="1"/>
    <cellStyle name="Открывавшаяся гиперссылка" xfId="101" hidden="1"/>
    <cellStyle name="Открывавшаяся гиперссылка" xfId="102" hidden="1"/>
    <cellStyle name="Открывавшаяся гиперссылка" xfId="103" hidden="1"/>
    <cellStyle name="Открывавшаяся гиперссылка" xfId="104" hidden="1"/>
    <cellStyle name="Открывавшаяся гиперссылка" xfId="105" hidden="1"/>
    <cellStyle name="Открывавшаяся гиперссылка" xfId="106" hidden="1"/>
    <cellStyle name="Открывавшаяся гиперссылка" xfId="107" hidden="1"/>
    <cellStyle name="Открывавшаяся гиперссылка" xfId="108" hidden="1"/>
    <cellStyle name="Открывавшаяся гиперссылка" xfId="109" hidden="1"/>
    <cellStyle name="Открывавшаяся гиперссылка" xfId="110" hidden="1"/>
    <cellStyle name="Открывавшаяся гиперссылка" xfId="111" hidden="1"/>
    <cellStyle name="Открывавшаяся гиперссылка" xfId="112" hidden="1"/>
    <cellStyle name="Открывавшаяся гиперссылка" xfId="113" hidden="1"/>
    <cellStyle name="Открывавшаяся гиперссылка" xfId="114" hidden="1"/>
    <cellStyle name="Открывавшаяся гиперссылка" xfId="115" hidden="1"/>
    <cellStyle name="Открывавшаяся гиперссылка" xfId="116" hidden="1"/>
    <cellStyle name="Открывавшаяся гиперссылка" xfId="117" hidden="1"/>
    <cellStyle name="Открывавшаяся гиперссылка" xfId="118" hidden="1"/>
    <cellStyle name="Открывавшаяся гиперссылка" xfId="119" hidden="1"/>
    <cellStyle name="Открывавшаяся гиперссылка" xfId="120" hidden="1"/>
    <cellStyle name="Открывавшаяся гиперссылка" xfId="121" hidden="1"/>
    <cellStyle name="Открывавшаяся гиперссылка" xfId="122" hidden="1"/>
    <cellStyle name="Открывавшаяся гиперссылка" xfId="123" hidden="1"/>
    <cellStyle name="Открывавшаяся гиперссылка" xfId="124" hidden="1"/>
    <cellStyle name="Открывавшаяся гиперссылка" xfId="125" hidden="1"/>
    <cellStyle name="Открывавшаяся гиперссылка" xfId="126" hidden="1"/>
    <cellStyle name="Открывавшаяся гиперссылка" xfId="127" hidden="1"/>
    <cellStyle name="Открывавшаяся гиперссылка" xfId="128" hidden="1"/>
    <cellStyle name="Открывавшаяся гиперссылка" xfId="129" hidden="1"/>
    <cellStyle name="Открывавшаяся гиперссылка" xfId="130" hidden="1"/>
    <cellStyle name="Открывавшаяся гиперссылка" xfId="131" hidden="1"/>
    <cellStyle name="Открывавшаяся гиперссылка" xfId="132" hidden="1"/>
    <cellStyle name="Открывавшаяся гиперссылка" xfId="133" hidden="1"/>
    <cellStyle name="Открывавшаяся гиперссылка" xfId="134" hidden="1"/>
    <cellStyle name="Открывавшаяся гиперссылка" xfId="135" hidden="1"/>
    <cellStyle name="Открывавшаяся гиперссылка" xfId="136" hidden="1"/>
    <cellStyle name="Открывавшаяся гиперссылка" xfId="137" hidden="1"/>
    <cellStyle name="Открывавшаяся гиперссылка" xfId="138" hidden="1"/>
    <cellStyle name="Открывавшаяся гиперссылка" xfId="139" hidden="1"/>
    <cellStyle name="Открывавшаяся гиперссылка" xfId="140" hidden="1"/>
    <cellStyle name="Открывавшаяся гиперссылка" xfId="141" hidden="1"/>
    <cellStyle name="Открывавшаяся гиперссылка" xfId="142" hidden="1"/>
    <cellStyle name="Открывавшаяся гиперссылка" xfId="143" hidden="1"/>
    <cellStyle name="Открывавшаяся гиперссылка" xfId="144" hidden="1"/>
    <cellStyle name="Открывавшаяся гиперссылка" xfId="145" hidden="1"/>
    <cellStyle name="Открывавшаяся гиперссылка" xfId="146" hidden="1"/>
    <cellStyle name="Открывавшаяся гиперссылка" xfId="147" hidden="1"/>
    <cellStyle name="Открывавшаяся гиперссылка" xfId="148" hidden="1"/>
    <cellStyle name="Открывавшаяся гиперссылка" xfId="149" hidden="1"/>
    <cellStyle name="Открывавшаяся гиперссылка" xfId="150" hidden="1"/>
    <cellStyle name="Открывавшаяся гиперссылка" xfId="151" hidden="1"/>
    <cellStyle name="Открывавшаяся гиперссылка" xfId="152" hidden="1"/>
    <cellStyle name="Открывавшаяся гиперссылка" xfId="153" hidden="1"/>
    <cellStyle name="Открывавшаяся гиперссылка" xfId="154" hidden="1"/>
    <cellStyle name="Открывавшаяся гиперссылка" xfId="155" hidden="1"/>
    <cellStyle name="Открывавшаяся гиперссылка" xfId="156" hidden="1"/>
    <cellStyle name="Открывавшаяся гиперссылка" xfId="157" hidden="1"/>
    <cellStyle name="Открывавшаяся гиперссылка" xfId="158" hidden="1"/>
    <cellStyle name="Открывавшаяся гиперссылка" xfId="159" hidden="1"/>
    <cellStyle name="Открывавшаяся гиперссылка" xfId="160" hidden="1"/>
    <cellStyle name="Открывавшаяся гиперссылка" xfId="161" hidden="1"/>
    <cellStyle name="Открывавшаяся гиперссылка" xfId="162" hidden="1"/>
    <cellStyle name="Открывавшаяся гиперссылка" xfId="163" hidden="1"/>
    <cellStyle name="Открывавшаяся гиперссылка" xfId="164" hidden="1"/>
    <cellStyle name="Открывавшаяся гиперссылка" xfId="165" hidden="1"/>
    <cellStyle name="Открывавшаяся гиперссылка" xfId="166" hidden="1"/>
    <cellStyle name="Открывавшаяся гиперссылка" xfId="167" hidden="1"/>
    <cellStyle name="Открывавшаяся гиперссылка" xfId="168" hidden="1"/>
    <cellStyle name="Открывавшаяся гиперссылка" xfId="169" hidden="1"/>
    <cellStyle name="Открывавшаяся гиперссылка" xfId="170" hidden="1"/>
    <cellStyle name="Открывавшаяся гиперссылка" xfId="171" hidden="1"/>
    <cellStyle name="Открывавшаяся гиперссылка" xfId="172" hidden="1"/>
    <cellStyle name="Открывавшаяся гиперссылка" xfId="173" hidden="1"/>
    <cellStyle name="Открывавшаяся гиперссылка" xfId="174" hidden="1"/>
    <cellStyle name="Открывавшаяся гиперссылка" xfId="175" hidden="1"/>
    <cellStyle name="Открывавшаяся гиперссылка" xfId="176" hidden="1"/>
    <cellStyle name="Открывавшаяся гиперссылка" xfId="177" hidden="1"/>
    <cellStyle name="Открывавшаяся гиперссылка" xfId="178" hidden="1"/>
    <cellStyle name="Открывавшаяся гиперссылка" xfId="179" hidden="1"/>
    <cellStyle name="Открывавшаяся гиперссылка" xfId="180" hidden="1"/>
    <cellStyle name="Открывавшаяся гиперссылка" xfId="181" hidden="1"/>
    <cellStyle name="Открывавшаяся гиперссылка" xfId="182" hidden="1"/>
    <cellStyle name="Открывавшаяся гиперссылка" xfId="183" hidden="1"/>
    <cellStyle name="Открывавшаяся гиперссылка" xfId="184" hidden="1"/>
    <cellStyle name="Открывавшаяся гиперссылка" xfId="185" hidden="1"/>
    <cellStyle name="Открывавшаяся гиперссылка" xfId="186" hidden="1"/>
    <cellStyle name="Открывавшаяся гиперссылка" xfId="187" hidden="1"/>
    <cellStyle name="Открывавшаяся гиперссылка" xfId="188" hidden="1"/>
    <cellStyle name="Открывавшаяся гиперссылка" xfId="189" hidden="1"/>
    <cellStyle name="Открывавшаяся гиперссылка" xfId="190" hidden="1"/>
    <cellStyle name="Открывавшаяся гиперссылка" xfId="191" hidden="1"/>
    <cellStyle name="Открывавшаяся гиперссылка" xfId="192" hidden="1"/>
    <cellStyle name="Открывавшаяся гиперссылка" xfId="193" hidden="1"/>
    <cellStyle name="Открывавшаяся гиперссылка" xfId="194" hidden="1"/>
    <cellStyle name="Открывавшаяся гиперссылка" xfId="195" hidden="1"/>
    <cellStyle name="Открывавшаяся гиперссылка" xfId="196" hidden="1"/>
    <cellStyle name="Открывавшаяся гиперссылка" xfId="197" hidden="1"/>
    <cellStyle name="Открывавшаяся гиперссылка" xfId="198" hidden="1"/>
    <cellStyle name="Открывавшаяся гиперссылка" xfId="199" hidden="1"/>
    <cellStyle name="Открывавшаяся гиперссылка" xfId="200" hidden="1"/>
    <cellStyle name="Открывавшаяся гиперссылка" xfId="201" hidden="1"/>
    <cellStyle name="Открывавшаяся гиперссылка" xfId="202" hidden="1"/>
    <cellStyle name="Открывавшаяся гиперссылка" xfId="203" hidden="1"/>
    <cellStyle name="Открывавшаяся гиперссылка" xfId="204" hidden="1"/>
    <cellStyle name="Открывавшаяся гиперссылка" xfId="205" hidden="1"/>
    <cellStyle name="Открывавшаяся гиперссылка" xfId="206" hidden="1"/>
    <cellStyle name="Открывавшаяся гиперссылка" xfId="207" hidden="1"/>
    <cellStyle name="Открывавшаяся гиперссылка" xfId="208" hidden="1"/>
    <cellStyle name="Открывавшаяся гиперссылка" xfId="209" hidden="1"/>
    <cellStyle name="Открывавшаяся гиперссылка" xfId="210" hidden="1"/>
    <cellStyle name="Открывавшаяся гиперссылка" xfId="211" hidden="1"/>
    <cellStyle name="Открывавшаяся гиперссылка" xfId="212" hidden="1"/>
    <cellStyle name="Открывавшаяся гиперссылка" xfId="213" hidden="1"/>
    <cellStyle name="Открывавшаяся гиперссылка" xfId="214" hidden="1"/>
    <cellStyle name="Открывавшаяся гиперссылка" xfId="215" hidden="1"/>
    <cellStyle name="Открывавшаяся гиперссылка" xfId="216" hidden="1"/>
    <cellStyle name="Открывавшаяся гиперссылка" xfId="217" hidden="1"/>
    <cellStyle name="Открывавшаяся гиперссылка" xfId="218" hidden="1"/>
    <cellStyle name="Открывавшаяся гиперссылка" xfId="219" hidden="1"/>
    <cellStyle name="Открывавшаяся гиперссылка" xfId="220" hidden="1"/>
    <cellStyle name="Открывавшаяся гиперссылка" xfId="221" hidden="1"/>
    <cellStyle name="Открывавшаяся гиперссылка" xfId="222" hidden="1"/>
    <cellStyle name="Открывавшаяся гиперссылка" xfId="223" hidden="1"/>
    <cellStyle name="Открывавшаяся гиперссылка" xfId="224" hidden="1"/>
    <cellStyle name="Открывавшаяся гиперссылка" xfId="225" hidden="1"/>
    <cellStyle name="Открывавшаяся гиперссылка" xfId="226" hidden="1"/>
    <cellStyle name="Открывавшаяся гиперссылка" xfId="227" hidden="1"/>
    <cellStyle name="Открывавшаяся гиперссылка" xfId="228" hidden="1"/>
    <cellStyle name="Открывавшаяся гиперссылка" xfId="229" hidden="1"/>
    <cellStyle name="Открывавшаяся гиперссылка" xfId="230" hidden="1"/>
    <cellStyle name="Открывавшаяся гиперссылка" xfId="231" hidden="1"/>
    <cellStyle name="Открывавшаяся гиперссылка" xfId="232" hidden="1"/>
    <cellStyle name="Открывавшаяся гиперссылка" xfId="233" hidden="1"/>
    <cellStyle name="Открывавшаяся гиперссылка" xfId="234" hidden="1"/>
    <cellStyle name="Открывавшаяся гиперссылка" xfId="235" hidden="1"/>
    <cellStyle name="Открывавшаяся гиперссылка" xfId="236" hidden="1"/>
    <cellStyle name="Открывавшаяся гиперссылка" xfId="237" hidden="1"/>
    <cellStyle name="Открывавшаяся гиперссылка" xfId="238" hidden="1"/>
    <cellStyle name="Открывавшаяся гиперссылка" xfId="239" hidden="1"/>
    <cellStyle name="Открывавшаяся гиперссылка" xfId="240" hidden="1"/>
    <cellStyle name="Открывавшаяся гиперссылка" xfId="241" hidden="1"/>
    <cellStyle name="Открывавшаяся гиперссылка" xfId="242" hidden="1"/>
    <cellStyle name="Открывавшаяся гиперссылка" xfId="243" hidden="1"/>
    <cellStyle name="Открывавшаяся гиперссылка" xfId="244" hidden="1"/>
    <cellStyle name="Открывавшаяся гиперссылка" xfId="245" hidden="1"/>
    <cellStyle name="Открывавшаяся гиперссылка" xfId="246" hidden="1"/>
    <cellStyle name="Открывавшаяся гиперссылка" xfId="247" hidden="1"/>
    <cellStyle name="Открывавшаяся гиперссылка" xfId="248" hidden="1"/>
    <cellStyle name="Открывавшаяся гиперссылка" xfId="249" hidden="1"/>
    <cellStyle name="Открывавшаяся гиперссылка" xfId="250" hidden="1"/>
    <cellStyle name="Открывавшаяся гиперссылка" xfId="251" hidden="1"/>
    <cellStyle name="Открывавшаяся гиперссылка" xfId="252" hidden="1"/>
    <cellStyle name="Открывавшаяся гиперссылка" xfId="253" hidden="1"/>
    <cellStyle name="Открывавшаяся гиперссылка" xfId="254" hidden="1"/>
    <cellStyle name="Открывавшаяся гиперссылка" xfId="255" hidden="1"/>
    <cellStyle name="Открывавшаяся гиперссылка" xfId="256" hidden="1"/>
    <cellStyle name="Открывавшаяся гиперссылка" xfId="257" hidden="1"/>
    <cellStyle name="Открывавшаяся гиперссылка" xfId="258" hidden="1"/>
    <cellStyle name="Открывавшаяся гиперссылка" xfId="259" hidden="1"/>
    <cellStyle name="Открывавшаяся гиперссылка" xfId="260" hidden="1"/>
    <cellStyle name="Открывавшаяся гиперссылка" xfId="261" hidden="1"/>
    <cellStyle name="Открывавшаяся гиперссылка" xfId="262" hidden="1"/>
    <cellStyle name="Открывавшаяся гиперссылка" xfId="263" hidden="1"/>
    <cellStyle name="Открывавшаяся гиперссылка" xfId="264" hidden="1"/>
    <cellStyle name="Открывавшаяся гиперссылка" xfId="265" hidden="1"/>
    <cellStyle name="Открывавшаяся гиперссылка" xfId="266" hidden="1"/>
    <cellStyle name="Открывавшаяся гиперссылка" xfId="267" hidden="1"/>
    <cellStyle name="Открывавшаяся гиперссылка" xfId="268" hidden="1"/>
    <cellStyle name="Открывавшаяся гиперссылка" xfId="269" hidden="1"/>
    <cellStyle name="Открывавшаяся гиперссылка" xfId="270" hidden="1"/>
    <cellStyle name="Открывавшаяся гиперссылка" xfId="271" hidden="1"/>
    <cellStyle name="Открывавшаяся гиперссылка" xfId="272" hidden="1"/>
    <cellStyle name="Открывавшаяся гиперссылка" xfId="273" hidden="1"/>
    <cellStyle name="Открывавшаяся гиперссылка" xfId="274" hidden="1"/>
    <cellStyle name="Открывавшаяся гиперссылка" xfId="275" hidden="1"/>
    <cellStyle name="Открывавшаяся гиперссылка" xfId="276" hidden="1"/>
    <cellStyle name="Открывавшаяся гиперссылка" xfId="277" hidden="1"/>
    <cellStyle name="Открывавшаяся гиперссылка" xfId="278" hidden="1"/>
    <cellStyle name="Открывавшаяся гиперссылка" xfId="279" hidden="1"/>
    <cellStyle name="Открывавшаяся гиперссылка" xfId="280" hidden="1"/>
    <cellStyle name="Открывавшаяся гиперссылка" xfId="281" hidden="1"/>
    <cellStyle name="Открывавшаяся гиперссылка" xfId="282" hidden="1"/>
    <cellStyle name="Открывавшаяся гиперссылка" xfId="283" hidden="1"/>
    <cellStyle name="Открывавшаяся гиперссылка" xfId="284" hidden="1"/>
    <cellStyle name="Открывавшаяся гиперссылка" xfId="285" hidden="1"/>
    <cellStyle name="Открывавшаяся гиперссылка" xfId="286" hidden="1"/>
    <cellStyle name="Открывавшаяся гиперссылка" xfId="287" hidden="1"/>
    <cellStyle name="Открывавшаяся гиперссылка" xfId="288" hidden="1"/>
    <cellStyle name="Открывавшаяся гиперссылка" xfId="289" hidden="1"/>
    <cellStyle name="Открывавшаяся гиперссылка" xfId="290" hidden="1"/>
    <cellStyle name="Открывавшаяся гиперссылка" xfId="291" hidden="1"/>
    <cellStyle name="Hyperlink" xfId="292"/>
    <cellStyle name="Открывавшаяся гиперссылка" xfId="293" hidden="1"/>
    <cellStyle name="Открывавшаяся гиперссылка" xfId="294" hidden="1"/>
    <cellStyle name="Открывавшаяся гиперссылка" xfId="295" hidden="1"/>
    <cellStyle name="Открывавшаяся гиперссылка" xfId="296" hidden="1"/>
    <cellStyle name="Открывавшаяся гиперссылка" xfId="297" hidden="1"/>
    <cellStyle name="Открывавшаяся гиперссылка" xfId="298" hidden="1"/>
    <cellStyle name="Открывавшаяся гиперссылка" xfId="299" hidden="1"/>
    <cellStyle name="Открывавшаяся гиперссылка" xfId="300" hidden="1"/>
    <cellStyle name="Открывавшаяся гиперссылка" xfId="301" hidden="1"/>
    <cellStyle name="Открывавшаяся гиперссылка" xfId="302" hidden="1"/>
    <cellStyle name="Открывавшаяся гиперссылка" xfId="303" hidden="1"/>
    <cellStyle name="Открывавшаяся гиперссылка" xfId="304" hidden="1"/>
    <cellStyle name="Открывавшаяся гиперссылка" xfId="305" hidden="1"/>
    <cellStyle name="Открывавшаяся гиперссылка" xfId="306" hidden="1"/>
    <cellStyle name="Открывавшаяся гиперссылка" xfId="307" hidden="1"/>
    <cellStyle name="Открывавшаяся гиперссылка" xfId="308" hidden="1"/>
    <cellStyle name="Открывавшаяся гиперссылка" xfId="309" hidden="1"/>
    <cellStyle name="Открывавшаяся гиперссылка" xfId="310" hidden="1"/>
    <cellStyle name="Открывавшаяся гиперссылка" xfId="311" hidden="1"/>
    <cellStyle name="Открывавшаяся гиперссылка" xfId="312" hidden="1"/>
    <cellStyle name="Открывавшаяся гиперссылка" xfId="313" hidden="1"/>
    <cellStyle name="Открывавшаяся гиперссылка" xfId="314" hidden="1"/>
    <cellStyle name="Открывавшаяся гиперссылка" xfId="315" hidden="1"/>
    <cellStyle name="Открывавшаяся гиперссылка" xfId="316" hidden="1"/>
    <cellStyle name="Открывавшаяся гиперссылка" xfId="317" hidden="1"/>
    <cellStyle name="Открывавшаяся гиперссылка" xfId="318" hidden="1"/>
    <cellStyle name="Открывавшаяся гиперссылка" xfId="319" hidden="1"/>
    <cellStyle name="Открывавшаяся гиперссылка" xfId="320" hidden="1"/>
    <cellStyle name="Открывавшаяся гиперссылка" xfId="321" hidden="1"/>
    <cellStyle name="Открывавшаяся гиперссылка" xfId="322" hidden="1"/>
    <cellStyle name="Открывавшаяся гиперссылка" xfId="323" hidden="1"/>
    <cellStyle name="Открывавшаяся гиперссылка" xfId="324" hidden="1"/>
    <cellStyle name="Открывавшаяся гиперссылка" xfId="325" hidden="1"/>
    <cellStyle name="Открывавшаяся гиперссылка" xfId="326" hidden="1"/>
    <cellStyle name="Открывавшаяся гиперссылка" xfId="327" hidden="1"/>
    <cellStyle name="Открывавшаяся гиперссылка" xfId="328" hidden="1"/>
    <cellStyle name="Открывавшаяся гиперссылка" xfId="329" hidden="1"/>
    <cellStyle name="Открывавшаяся гиперссылка" xfId="330" hidden="1"/>
    <cellStyle name="Открывавшаяся гиперссылка" xfId="331" hidden="1"/>
    <cellStyle name="Открывавшаяся гиперссылка" xfId="332" hidden="1"/>
    <cellStyle name="Открывавшаяся гиперссылка" xfId="333" hidden="1"/>
    <cellStyle name="Открывавшаяся гиперссылка" xfId="334" hidden="1"/>
    <cellStyle name="Открывавшаяся гиперссылка" xfId="335" hidden="1"/>
    <cellStyle name="Открывавшаяся гиперссылка" xfId="336" hidden="1"/>
    <cellStyle name="Открывавшаяся гиперссылка" xfId="337" hidden="1"/>
    <cellStyle name="Открывавшаяся гиперссылка" xfId="338" hidden="1"/>
    <cellStyle name="Открывавшаяся гиперссылка" xfId="339" hidden="1"/>
    <cellStyle name="Открывавшаяся гиперссылка" xfId="340" hidden="1"/>
    <cellStyle name="Открывавшаяся гиперссылка" xfId="341" hidden="1"/>
    <cellStyle name="Открывавшаяся гиперссылка" xfId="342" hidden="1"/>
    <cellStyle name="Открывавшаяся гиперссылка" xfId="343" hidden="1"/>
    <cellStyle name="Открывавшаяся гиперссылка" xfId="344" hidden="1"/>
    <cellStyle name="Открывавшаяся гиперссылка" xfId="345" hidden="1"/>
    <cellStyle name="Открывавшаяся гиперссылка" xfId="346" hidden="1"/>
    <cellStyle name="Открывавшаяся гиперссылка" xfId="347" hidden="1"/>
    <cellStyle name="Открывавшаяся гиперссылка" xfId="348" hidden="1"/>
    <cellStyle name="Открывавшаяся гиперссылка" xfId="349" hidden="1"/>
    <cellStyle name="Открывавшаяся гиперссылка" xfId="350" hidden="1"/>
    <cellStyle name="Открывавшаяся гиперссылка" xfId="351" hidden="1"/>
    <cellStyle name="Открывавшаяся гиперссылка" xfId="352" hidden="1"/>
    <cellStyle name="Открывавшаяся гиперссылка" xfId="353" hidden="1"/>
    <cellStyle name="Открывавшаяся гиперссылка" xfId="354" hidden="1"/>
    <cellStyle name="Открывавшаяся гиперссылка" xfId="355" hidden="1"/>
    <cellStyle name="Открывавшаяся гиперссылка" xfId="356" hidden="1"/>
    <cellStyle name="Открывавшаяся гиперссылка" xfId="357" hidden="1"/>
    <cellStyle name="Открывавшаяся гиперссылка" xfId="358" hidden="1"/>
    <cellStyle name="Открывавшаяся гиперссылка" xfId="359" hidden="1"/>
    <cellStyle name="Открывавшаяся гиперссылка" xfId="360" hidden="1"/>
    <cellStyle name="Открывавшаяся гиперссылка" xfId="361" hidden="1"/>
    <cellStyle name="Открывавшаяся гиперссылка" xfId="362" hidden="1"/>
    <cellStyle name="Открывавшаяся гиперссылка" xfId="363" hidden="1"/>
    <cellStyle name="Открывавшаяся гиперссылка" xfId="364" hidden="1"/>
    <cellStyle name="Открывавшаяся гиперссылка" xfId="365" hidden="1"/>
    <cellStyle name="Открывавшаяся гиперссылка" xfId="366" hidden="1"/>
    <cellStyle name="Открывавшаяся гиперссылка" xfId="367" hidden="1"/>
    <cellStyle name="Открывавшаяся гиперссылка" xfId="368" hidden="1"/>
    <cellStyle name="Открывавшаяся гиперссылка" xfId="369" hidden="1"/>
    <cellStyle name="Открывавшаяся гиперссылка" xfId="370" hidden="1"/>
    <cellStyle name="Открывавшаяся гиперссылка" xfId="371" hidden="1"/>
    <cellStyle name="Открывавшаяся гиперссылка" xfId="372" hidden="1"/>
    <cellStyle name="Открывавшаяся гиперссылка" xfId="373" hidden="1"/>
    <cellStyle name="Открывавшаяся гиперссылка" xfId="374" hidden="1"/>
    <cellStyle name="Открывавшаяся гиперссылка" xfId="375" hidden="1"/>
    <cellStyle name="Открывавшаяся гиперссылка" xfId="376" hidden="1"/>
    <cellStyle name="Открывавшаяся гиперссылка" xfId="377" hidden="1"/>
    <cellStyle name="Открывавшаяся гиперссылка" xfId="378" hidden="1"/>
    <cellStyle name="Открывавшаяся гиперссылка" xfId="379" hidden="1"/>
    <cellStyle name="Открывавшаяся гиперссылка" xfId="380" hidden="1"/>
    <cellStyle name="Открывавшаяся гиперссылка" xfId="381" hidden="1"/>
    <cellStyle name="Открывавшаяся гиперссылка" xfId="382" hidden="1"/>
    <cellStyle name="Открывавшаяся гиперссылка" xfId="383" hidden="1"/>
    <cellStyle name="Открывавшаяся гиперссылка" xfId="384" hidden="1"/>
    <cellStyle name="Открывавшаяся гиперссылка" xfId="385" hidden="1"/>
    <cellStyle name="Открывавшаяся гиперссылка" xfId="386" hidden="1"/>
    <cellStyle name="Открывавшаяся гиперссылка" xfId="387" hidden="1"/>
    <cellStyle name="Открывавшаяся гиперссылка" xfId="388" hidden="1"/>
    <cellStyle name="Открывавшаяся гиперссылка" xfId="389" hidden="1"/>
    <cellStyle name="Открывавшаяся гиперссылка" xfId="390" hidden="1"/>
    <cellStyle name="Открывавшаяся гиперссылка" xfId="391" hidden="1"/>
    <cellStyle name="Открывавшаяся гиперссылка" xfId="392" hidden="1"/>
    <cellStyle name="Открывавшаяся гиперссылка" xfId="393" hidden="1"/>
    <cellStyle name="Открывавшаяся гиперссылка" xfId="394" hidden="1"/>
    <cellStyle name="Открывавшаяся гиперссылка" xfId="395" hidden="1"/>
    <cellStyle name="Открывавшаяся гиперссылка" xfId="396" hidden="1"/>
    <cellStyle name="Открывавшаяся гиперссылка" xfId="397" hidden="1"/>
    <cellStyle name="Открывавшаяся гиперссылка" xfId="398" hidden="1"/>
    <cellStyle name="Открывавшаяся гиперссылка" xfId="399" hidden="1"/>
    <cellStyle name="Открывавшаяся гиперссылка" xfId="400" hidden="1"/>
    <cellStyle name="Открывавшаяся гиперссылка" xfId="401" hidden="1"/>
    <cellStyle name="Открывавшаяся гиперссылка" xfId="402" hidden="1"/>
    <cellStyle name="Открывавшаяся гиперссылка" xfId="403" hidden="1"/>
    <cellStyle name="Открывавшаяся гиперссылка" xfId="404" hidden="1"/>
    <cellStyle name="Открывавшаяся гиперссылка" xfId="405" hidden="1"/>
    <cellStyle name="Открывавшаяся гиперссылка" xfId="406" hidden="1"/>
    <cellStyle name="Открывавшаяся гиперссылка" xfId="407" hidden="1"/>
    <cellStyle name="Открывавшаяся гиперссылка" xfId="408" hidden="1"/>
    <cellStyle name="Открывавшаяся гиперссылка" xfId="409" hidden="1"/>
    <cellStyle name="Открывавшаяся гиперссылка" xfId="410" hidden="1"/>
    <cellStyle name="Открывавшаяся гиперссылка" xfId="411" hidden="1"/>
    <cellStyle name="Открывавшаяся гиперссылка" xfId="412" hidden="1"/>
    <cellStyle name="Открывавшаяся гиперссылка" xfId="413" hidden="1"/>
    <cellStyle name="Открывавшаяся гиперссылка" xfId="414" hidden="1"/>
    <cellStyle name="Открывавшаяся гиперссылка" xfId="415" hidden="1"/>
    <cellStyle name="Открывавшаяся гиперссылка" xfId="416" hidden="1"/>
    <cellStyle name="Открывавшаяся гиперссылка" xfId="417" hidden="1"/>
    <cellStyle name="Открывавшаяся гиперссылка" xfId="418" hidden="1"/>
    <cellStyle name="Открывавшаяся гиперссылка" xfId="419" hidden="1"/>
    <cellStyle name="Открывавшаяся гиперссылка" xfId="420" hidden="1"/>
    <cellStyle name="Открывавшаяся гиперссылка" xfId="421" hidden="1"/>
    <cellStyle name="Открывавшаяся гиперссылка" xfId="422" hidden="1"/>
    <cellStyle name="Открывавшаяся гиперссылка" xfId="423" hidden="1"/>
    <cellStyle name="Открывавшаяся гиперссылка" xfId="424" hidden="1"/>
    <cellStyle name="Открывавшаяся гиперссылка" xfId="425" hidden="1"/>
    <cellStyle name="Открывавшаяся гиперссылка" xfId="426" hidden="1"/>
    <cellStyle name="Открывавшаяся гиперссылка" xfId="427" hidden="1"/>
    <cellStyle name="Открывавшаяся гиперссылка" xfId="428" hidden="1"/>
    <cellStyle name="Открывавшаяся гиперссылка" xfId="429" hidden="1"/>
    <cellStyle name="Открывавшаяся гиперссылка" xfId="430" hidden="1"/>
    <cellStyle name="Открывавшаяся гиперссылка" xfId="431" hidden="1"/>
    <cellStyle name="Открывавшаяся гиперссылка" xfId="432" hidden="1"/>
    <cellStyle name="Открывавшаяся гиперссылка" xfId="433" hidden="1"/>
    <cellStyle name="Открывавшаяся гиперссылка" xfId="434" hidden="1"/>
    <cellStyle name="Открывавшаяся гиперссылка" xfId="435" hidden="1"/>
    <cellStyle name="Открывавшаяся гиперссылка" xfId="436" hidden="1"/>
    <cellStyle name="Открывавшаяся гиперссылка" xfId="437" hidden="1"/>
    <cellStyle name="Открывавшаяся гиперссылка" xfId="438" hidden="1"/>
    <cellStyle name="Открывавшаяся гиперссылка" xfId="439" hidden="1"/>
    <cellStyle name="Открывавшаяся гиперссылка" xfId="440" hidden="1"/>
    <cellStyle name="Открывавшаяся гиперссылка" xfId="441" hidden="1"/>
    <cellStyle name="Открывавшаяся гиперссылка" xfId="442" hidden="1"/>
    <cellStyle name="Открывавшаяся гиперссылка" xfId="443" hidden="1"/>
    <cellStyle name="Открывавшаяся гиперссылка" xfId="444" hidden="1"/>
    <cellStyle name="Открывавшаяся гиперссылка" xfId="445" hidden="1"/>
    <cellStyle name="Открывавшаяся гиперссылка" xfId="446" hidden="1"/>
    <cellStyle name="Открывавшаяся гиперссылка" xfId="447" hidden="1"/>
    <cellStyle name="Открывавшаяся гиперссылка" xfId="448" hidden="1"/>
    <cellStyle name="Открывавшаяся гиперссылка" xfId="449" hidden="1"/>
    <cellStyle name="Открывавшаяся гиперссылка" xfId="450" hidden="1"/>
    <cellStyle name="Открывавшаяся гиперссылка" xfId="451" hidden="1"/>
    <cellStyle name="Открывавшаяся гиперссылка" xfId="452" hidden="1"/>
    <cellStyle name="Открывавшаяся гиперссылка" xfId="453" hidden="1"/>
    <cellStyle name="Открывавшаяся гиперссылка" xfId="454" hidden="1"/>
    <cellStyle name="Открывавшаяся гиперссылка" xfId="455" hidden="1"/>
    <cellStyle name="Открывавшаяся гиперссылка" xfId="456" hidden="1"/>
    <cellStyle name="Открывавшаяся гиперссылка" xfId="457" hidden="1"/>
    <cellStyle name="Открывавшаяся гиперссылка" xfId="458" hidden="1"/>
    <cellStyle name="Открывавшаяся гиперссылка" xfId="459" hidden="1"/>
    <cellStyle name="Открывавшаяся гиперссылка" xfId="460" hidden="1"/>
    <cellStyle name="Открывавшаяся гиперссылка" xfId="461" hidden="1"/>
    <cellStyle name="Открывавшаяся гиперссылка" xfId="462" hidden="1"/>
    <cellStyle name="Открывавшаяся гиперссылка" xfId="463" hidden="1"/>
    <cellStyle name="Открывавшаяся гиперссылка" xfId="464" hidden="1"/>
    <cellStyle name="Открывавшаяся гиперссылка" xfId="465" hidden="1"/>
    <cellStyle name="Открывавшаяся гиперссылка" xfId="466" hidden="1"/>
    <cellStyle name="Открывавшаяся гиперссылка" xfId="467" hidden="1"/>
    <cellStyle name="Открывавшаяся гиперссылка" xfId="468" hidden="1"/>
    <cellStyle name="Открывавшаяся гиперссылка" xfId="469" hidden="1"/>
    <cellStyle name="Открывавшаяся гиперссылка" xfId="470" hidden="1"/>
    <cellStyle name="Открывавшаяся гиперссылка" xfId="471" hidden="1"/>
    <cellStyle name="Открывавшаяся гиперссылка" xfId="472" hidden="1"/>
    <cellStyle name="Открывавшаяся гиперссылка" xfId="473" hidden="1"/>
    <cellStyle name="Открывавшаяся гиперссылка" xfId="474" hidden="1"/>
    <cellStyle name="Открывавшаяся гиперссылка" xfId="475" hidden="1"/>
    <cellStyle name="Открывавшаяся гиперссылка" xfId="476" hidden="1"/>
    <cellStyle name="Открывавшаяся гиперссылка" xfId="477" hidden="1"/>
    <cellStyle name="Открывавшаяся гиперссылка" xfId="478" hidden="1"/>
    <cellStyle name="Открывавшаяся гиперссылка" xfId="479" hidden="1"/>
    <cellStyle name="Открывавшаяся гиперссылка" xfId="480" hidden="1"/>
    <cellStyle name="Открывавшаяся гиперссылка" xfId="481" hidden="1"/>
    <cellStyle name="Открывавшаяся гиперссылка" xfId="482" hidden="1"/>
    <cellStyle name="Открывавшаяся гиперссылка" xfId="483" hidden="1"/>
    <cellStyle name="Открывавшаяся гиперссылка" xfId="484" hidden="1"/>
    <cellStyle name="Открывавшаяся гиперссылка" xfId="485" hidden="1"/>
    <cellStyle name="Открывавшаяся гиперссылка" xfId="486" hidden="1"/>
    <cellStyle name="Открывавшаяся гиперссылка" xfId="487" hidden="1"/>
    <cellStyle name="Открывавшаяся гиперссылка" xfId="488" hidden="1"/>
    <cellStyle name="Открывавшаяся гиперссылка" xfId="489" hidden="1"/>
    <cellStyle name="Открывавшаяся гиперссылка" xfId="490" hidden="1"/>
    <cellStyle name="Открывавшаяся гиперссылка" xfId="491" hidden="1"/>
    <cellStyle name="Открывавшаяся гиперссылка" xfId="492" hidden="1"/>
    <cellStyle name="Открывавшаяся гиперссылка" xfId="493" hidden="1"/>
    <cellStyle name="Открывавшаяся гиперссылка" xfId="494" hidden="1"/>
    <cellStyle name="Открывавшаяся гиперссылка" xfId="495" hidden="1"/>
    <cellStyle name="Открывавшаяся гиперссылка" xfId="496" hidden="1"/>
    <cellStyle name="Открывавшаяся гиперссылка" xfId="497" hidden="1"/>
    <cellStyle name="Открывавшаяся гиперссылка" xfId="498" hidden="1"/>
    <cellStyle name="Открывавшаяся гиперссылка" xfId="499" hidden="1"/>
    <cellStyle name="Открывавшаяся гиперссылка" xfId="500" hidden="1"/>
    <cellStyle name="Открывавшаяся гиперссылка" xfId="501" hidden="1"/>
    <cellStyle name="Открывавшаяся гиперссылка" xfId="502" hidden="1"/>
    <cellStyle name="Открывавшаяся гиперссылка" xfId="503" hidden="1"/>
    <cellStyle name="Открывавшаяся гиперссылка" xfId="504" hidden="1"/>
    <cellStyle name="Открывавшаяся гиперссылка" xfId="505" hidden="1"/>
    <cellStyle name="Открывавшаяся гиперссылка" xfId="506" hidden="1"/>
    <cellStyle name="Открывавшаяся гиперссылка" xfId="507" hidden="1"/>
    <cellStyle name="Открывавшаяся гиперссылка" xfId="508" hidden="1"/>
    <cellStyle name="Открывавшаяся гиперссылка" xfId="509" hidden="1"/>
    <cellStyle name="Открывавшаяся гиперссылка" xfId="510" hidden="1"/>
    <cellStyle name="Открывавшаяся гиперссылка" xfId="511" hidden="1"/>
    <cellStyle name="Открывавшаяся гиперссылка" xfId="512" hidden="1"/>
    <cellStyle name="Открывавшаяся гиперссылка" xfId="513" hidden="1"/>
    <cellStyle name="Открывавшаяся гиперссылка" xfId="514" hidden="1"/>
    <cellStyle name="Открывавшаяся гиперссылка" xfId="515" hidden="1"/>
    <cellStyle name="Открывавшаяся гиперссылка" xfId="516" hidden="1"/>
    <cellStyle name="Открывавшаяся гиперссылка" xfId="517" hidden="1"/>
    <cellStyle name="Открывавшаяся гиперссылка" xfId="518" hidden="1"/>
    <cellStyle name="Открывавшаяся гиперссылка" xfId="519" hidden="1"/>
    <cellStyle name="Открывавшаяся гиперссылка" xfId="520" hidden="1"/>
    <cellStyle name="Открывавшаяся гиперссылка" xfId="521" hidden="1"/>
    <cellStyle name="Открывавшаяся гиперссылка" xfId="522" hidden="1"/>
    <cellStyle name="Открывавшаяся гиперссылка" xfId="523" hidden="1"/>
    <cellStyle name="Открывавшаяся гиперссылка" xfId="524" hidden="1"/>
    <cellStyle name="Открывавшаяся гиперссылка" xfId="525" hidden="1"/>
    <cellStyle name="Открывавшаяся гиперссылка" xfId="526" hidden="1"/>
    <cellStyle name="Открывавшаяся гиперссылка" xfId="527" hidden="1"/>
    <cellStyle name="Открывавшаяся гиперссылка" xfId="528" hidden="1"/>
    <cellStyle name="Открывавшаяся гиперссылка" xfId="529" hidden="1"/>
    <cellStyle name="Открывавшаяся гиперссылка" xfId="530" hidden="1"/>
    <cellStyle name="Открывавшаяся гиперссылка" xfId="531" hidden="1"/>
    <cellStyle name="Открывавшаяся гиперссылка" xfId="532" hidden="1"/>
    <cellStyle name="Открывавшаяся гиперссылка" xfId="533" hidden="1"/>
    <cellStyle name="Открывавшаяся гиперссылка" xfId="534" hidden="1"/>
    <cellStyle name="Открывавшаяся гиперссылка" xfId="535" hidden="1"/>
    <cellStyle name="Открывавшаяся гиперссылка" xfId="536" hidden="1"/>
    <cellStyle name="Открывавшаяся гиперссылка" xfId="537" hidden="1"/>
    <cellStyle name="Открывавшаяся гиперссылка" xfId="538" hidden="1"/>
    <cellStyle name="Открывавшаяся гиперссылка" xfId="539" hidden="1"/>
    <cellStyle name="Открывавшаяся гиперссылка" xfId="540" hidden="1"/>
    <cellStyle name="Открывавшаяся гиперссылка" xfId="541" hidden="1"/>
    <cellStyle name="Открывавшаяся гиперссылка" xfId="542" hidden="1"/>
    <cellStyle name="Открывавшаяся гиперссылка" xfId="543" hidden="1"/>
    <cellStyle name="Открывавшаяся гиперссылка" xfId="544" hidden="1"/>
    <cellStyle name="Открывавшаяся гиперссылка" xfId="545" hidden="1"/>
  </cellStyles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5" Type="http://schemas.openxmlformats.org/officeDocument/2006/relationships/worksheet" Target="worksheets/sheet4.xml" /><Relationship Id="rId1" Type="http://schemas.openxmlformats.org/officeDocument/2006/relationships/theme" Target="theme/theme1.xml" /><Relationship Id="rId2" Type="http://schemas.openxmlformats.org/officeDocument/2006/relationships/worksheet" Target="worksheets/sheet1.xml" /><Relationship Id="rId8" Type="http://schemas.openxmlformats.org/officeDocument/2006/relationships/sharedStrings" Target="sharedStrings.xml" /><Relationship Id="rId4" Type="http://schemas.openxmlformats.org/officeDocument/2006/relationships/worksheet" Target="worksheets/sheet3.xml" /><Relationship Id="rId6" Type="http://schemas.openxmlformats.org/officeDocument/2006/relationships/worksheet" Target="worksheets/sheet5.xml" /><Relationship Id="rId3" Type="http://schemas.openxmlformats.org/officeDocument/2006/relationships/worksheet" Target="worksheets/sheet2.xml" /><Relationship Id="rId7" Type="http://schemas.openxmlformats.org/officeDocument/2006/relationships/styles" Target="styles.xml" 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eg" /><Relationship Id="rId2" Type="http://schemas.openxmlformats.org/officeDocument/2006/relationships/image" Target="../media/image2.jpeg" /><Relationship Id="rId3" Type="http://schemas.openxmlformats.org/officeDocument/2006/relationships/image" Target="../media/image3.jpeg" 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4.jpeg" 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image" Target="../media/image4.jpeg" /><Relationship Id="rId2" Type="http://schemas.openxmlformats.org/officeDocument/2006/relationships/image" Target="../media/image5.jpeg" /><Relationship Id="rId3" Type="http://schemas.openxmlformats.org/officeDocument/2006/relationships/image" Target="../media/image6.jpeg" /><Relationship Id="rId4" Type="http://schemas.openxmlformats.org/officeDocument/2006/relationships/image" Target="../media/image7.jpeg" 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image" Target="../media/image4.jpeg" /></Relationships>
</file>

<file path=xl/drawings/_rels/drawing5.xml.rels><?xml version="1.0" encoding="UTF-8" standalone="yes"?><Relationships xmlns="http://schemas.openxmlformats.org/package/2006/relationships"><Relationship Id="rId1" Type="http://schemas.openxmlformats.org/officeDocument/2006/relationships/image" Target="../media/image4.jpeg" 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9</xdr:col>
      <xdr:colOff>1</xdr:colOff>
      <xdr:row>0</xdr:row>
      <xdr:rowOff>0</xdr:rowOff>
    </xdr:from>
    <xdr:to>
      <xdr:col>17</xdr:col>
      <xdr:colOff>532221</xdr:colOff>
      <xdr:row>47</xdr:row>
      <xdr:rowOff>110067</xdr:rowOff>
    </xdr:to>
    <xdr:pic>
      <xdr:nvPicPr>
        <xdr:cNvPr id="7" name="Рисунок 6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458075" y="0"/>
          <a:ext cx="7162800" cy="9963150"/>
        </a:xfrm>
        <a:prstGeom prst="rect"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488382</xdr:colOff>
      <xdr:row>47</xdr:row>
      <xdr:rowOff>110067</xdr:rowOff>
    </xdr:to>
    <xdr:pic>
      <xdr:nvPicPr>
        <xdr:cNvPr id="3" name="Рисунок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0" y="0"/>
          <a:ext cx="7115175" cy="9963150"/>
        </a:xfrm>
        <a:prstGeom prst="rect"/>
      </xdr:spPr>
    </xdr:pic>
    <xdr:clientData/>
  </xdr:twoCellAnchor>
  <xdr:twoCellAnchor editAs="oneCell">
    <xdr:from>
      <xdr:col>18</xdr:col>
      <xdr:colOff>81935</xdr:colOff>
      <xdr:row>0</xdr:row>
      <xdr:rowOff>20483</xdr:rowOff>
    </xdr:from>
    <xdr:to>
      <xdr:col>26</xdr:col>
      <xdr:colOff>573547</xdr:colOff>
      <xdr:row>47</xdr:row>
      <xdr:rowOff>67191</xdr:rowOff>
    </xdr:to>
    <xdr:pic>
      <xdr:nvPicPr>
        <xdr:cNvPr id="2" name="Рисунок 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5001875" y="19050"/>
          <a:ext cx="7124700" cy="9896475"/>
        </a:xfrm>
        <a:prstGeom prst="rect"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0</xdr:col>
      <xdr:colOff>1206500</xdr:colOff>
      <xdr:row>0</xdr:row>
      <xdr:rowOff>91723</xdr:rowOff>
    </xdr:from>
    <xdr:to>
      <xdr:col>0</xdr:col>
      <xdr:colOff>3837471</xdr:colOff>
      <xdr:row>9</xdr:row>
      <xdr:rowOff>127001</xdr:rowOff>
    </xdr:to>
    <xdr:pic>
      <xdr:nvPicPr>
        <xdr:cNvPr id="2" name="Рисунок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09675" y="95250"/>
          <a:ext cx="2628900" cy="1905000"/>
        </a:xfrm>
        <a:prstGeom prst="rect"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0</xdr:col>
      <xdr:colOff>508000</xdr:colOff>
      <xdr:row>0</xdr:row>
      <xdr:rowOff>19756</xdr:rowOff>
    </xdr:from>
    <xdr:to>
      <xdr:col>0</xdr:col>
      <xdr:colOff>4699000</xdr:colOff>
      <xdr:row>13</xdr:row>
      <xdr:rowOff>9697</xdr:rowOff>
    </xdr:to>
    <xdr:pic>
      <xdr:nvPicPr>
        <xdr:cNvPr id="2" name="Рисунок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4825" y="19050"/>
          <a:ext cx="4191000" cy="3019425"/>
        </a:xfrm>
        <a:prstGeom prst="rect"/>
      </xdr:spPr>
    </xdr:pic>
    <xdr:clientData/>
  </xdr:twoCellAnchor>
  <xdr:twoCellAnchor editAs="oneCell">
    <xdr:from>
      <xdr:col>5</xdr:col>
      <xdr:colOff>1092200</xdr:colOff>
      <xdr:row>0</xdr:row>
      <xdr:rowOff>228600</xdr:rowOff>
    </xdr:from>
    <xdr:to>
      <xdr:col>7</xdr:col>
      <xdr:colOff>457199</xdr:colOff>
      <xdr:row>13</xdr:row>
      <xdr:rowOff>51535</xdr:rowOff>
    </xdr:to>
    <xdr:pic>
      <xdr:nvPicPr>
        <xdr:cNvPr id="3" name="Рисунок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5087600" y="228600"/>
          <a:ext cx="2847975" cy="2847975"/>
        </a:xfrm>
        <a:prstGeom prst="rect"/>
      </xdr:spPr>
    </xdr:pic>
    <xdr:clientData/>
  </xdr:twoCellAnchor>
  <xdr:twoCellAnchor editAs="oneCell">
    <xdr:from>
      <xdr:col>17</xdr:col>
      <xdr:colOff>304801</xdr:colOff>
      <xdr:row>0</xdr:row>
      <xdr:rowOff>228600</xdr:rowOff>
    </xdr:from>
    <xdr:to>
      <xdr:col>18</xdr:col>
      <xdr:colOff>1574801</xdr:colOff>
      <xdr:row>13</xdr:row>
      <xdr:rowOff>34712</xdr:rowOff>
    </xdr:to>
    <xdr:pic>
      <xdr:nvPicPr>
        <xdr:cNvPr id="4" name="Рисунок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5213925" y="228600"/>
          <a:ext cx="3009900" cy="2838450"/>
        </a:xfrm>
        <a:prstGeom prst="rect"/>
      </xdr:spPr>
    </xdr:pic>
    <xdr:clientData/>
  </xdr:twoCellAnchor>
  <xdr:twoCellAnchor editAs="oneCell">
    <xdr:from>
      <xdr:col>40</xdr:col>
      <xdr:colOff>304800</xdr:colOff>
      <xdr:row>0</xdr:row>
      <xdr:rowOff>203200</xdr:rowOff>
    </xdr:from>
    <xdr:to>
      <xdr:col>42</xdr:col>
      <xdr:colOff>203202</xdr:colOff>
      <xdr:row>13</xdr:row>
      <xdr:rowOff>24934</xdr:rowOff>
    </xdr:to>
    <xdr:pic>
      <xdr:nvPicPr>
        <xdr:cNvPr id="5" name="Рисунок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4847450" y="200025"/>
          <a:ext cx="2924175" cy="2847975"/>
        </a:xfrm>
        <a:prstGeom prst="rect"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0</xdr:col>
      <xdr:colOff>533400</xdr:colOff>
      <xdr:row>0</xdr:row>
      <xdr:rowOff>19756</xdr:rowOff>
    </xdr:from>
    <xdr:to>
      <xdr:col>0</xdr:col>
      <xdr:colOff>4775200</xdr:colOff>
      <xdr:row>13</xdr:row>
      <xdr:rowOff>63222</xdr:rowOff>
    </xdr:to>
    <xdr:pic>
      <xdr:nvPicPr>
        <xdr:cNvPr id="2" name="Рисунок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3400" y="19050"/>
          <a:ext cx="4238625" cy="3028950"/>
        </a:xfrm>
        <a:prstGeom prst="rect"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0</xdr:col>
      <xdr:colOff>533400</xdr:colOff>
      <xdr:row>0</xdr:row>
      <xdr:rowOff>19756</xdr:rowOff>
    </xdr:from>
    <xdr:to>
      <xdr:col>0</xdr:col>
      <xdr:colOff>4775200</xdr:colOff>
      <xdr:row>13</xdr:row>
      <xdr:rowOff>63222</xdr:rowOff>
    </xdr:to>
    <xdr:pic>
      <xdr:nvPicPr>
        <xdr:cNvPr id="2" name="Рисунок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3400" y="19050"/>
          <a:ext cx="4238625" cy="3028950"/>
        </a:xfrm>
        <a:prstGeom prst="rect"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hyperlink" Target="mailto:mail@thetherapie.ru" TargetMode="External" /><Relationship Id="rId2" Type="http://schemas.openxmlformats.org/officeDocument/2006/relationships/hyperlink" Target="http://www.thetherapie.ru/" TargetMode="External" /><Relationship Id="rId3" Type="http://schemas.openxmlformats.org/officeDocument/2006/relationships/drawing" Target="../drawings/drawing2.xml" /><Relationship Id="rId4" Type="http://schemas.openxmlformats.org/officeDocument/2006/relationships/printerSettings" Target="../printerSettings/printerSettings1.bin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hyperlink" Target="mailto:mail@thetherapie.ru" TargetMode="External" /><Relationship Id="rId2" Type="http://schemas.openxmlformats.org/officeDocument/2006/relationships/hyperlink" Target="http://www.thetherapie.ru/" TargetMode="External" /><Relationship Id="rId3" Type="http://schemas.openxmlformats.org/officeDocument/2006/relationships/drawing" Target="../drawings/drawing3.xml" /><Relationship Id="rId4" Type="http://schemas.openxmlformats.org/officeDocument/2006/relationships/printerSettings" Target="../printerSettings/printerSettings2.bin" 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hyperlink" Target="mailto:mail@thetherapie.ru" TargetMode="External" /><Relationship Id="rId2" Type="http://schemas.openxmlformats.org/officeDocument/2006/relationships/hyperlink" Target="http://www.thetherapie.ru/" TargetMode="External" /><Relationship Id="rId3" Type="http://schemas.openxmlformats.org/officeDocument/2006/relationships/drawing" Target="../drawings/drawing4.xml" /><Relationship Id="rId4" Type="http://schemas.openxmlformats.org/officeDocument/2006/relationships/printerSettings" Target="../printerSettings/printerSettings3.bin" 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 /><Relationship Id="rId2" Type="http://schemas.openxmlformats.org/officeDocument/2006/relationships/printerSettings" Target="../printerSettings/printerSettings4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7F9A04-BC0C-DE40-ABBA-5D2DC53B1EBE}">
  <sheetPr>
    <tabColor rgb="FFF1BD4E"/>
  </sheetPr>
  <dimension ref="A1"/>
  <sheetViews>
    <sheetView tabSelected="1" zoomScale="62" zoomScaleNormal="62" workbookViewId="0" topLeftCell="A1">
      <selection pane="topLeft" activeCell="U54" sqref="U54"/>
    </sheetView>
  </sheetViews>
  <sheetFormatPr defaultColWidth="10.83203125" defaultRowHeight="16.5"/>
  <cols>
    <col min="1" max="16384" width="10.875" style="282"/>
  </cols>
  <sheetData/>
  <pageMargins left="0.7" right="0.7" top="0.75" bottom="0.75" header="0.3" footer="0.3"/>
  <pageSetup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CC4112-E10C-F54B-ADAA-41C28B1C7A1F}">
  <sheetPr>
    <tabColor rgb="FF364B74"/>
    <pageSetUpPr fitToPage="1"/>
  </sheetPr>
  <dimension ref="A1:BF848"/>
  <sheetViews>
    <sheetView zoomScale="65" zoomScaleNormal="65" zoomScalePageLayoutView="115" workbookViewId="0" topLeftCell="A1">
      <pane xSplit="1" ySplit="14" topLeftCell="B15" activePane="bottomRight" state="frozen"/>
      <selection pane="topLeft" activeCell="A1" sqref="A1"/>
      <selection pane="bottomLeft" activeCell="A14" sqref="A14"/>
      <selection pane="topRight" activeCell="B1" sqref="B1"/>
      <selection pane="bottomRight" activeCell="G18" sqref="G18"/>
    </sheetView>
  </sheetViews>
  <sheetFormatPr defaultColWidth="10.1640625" defaultRowHeight="18"/>
  <cols>
    <col min="1" max="1" width="84.625" style="152" customWidth="1"/>
    <col min="2" max="2" width="60.625" style="9" customWidth="1"/>
    <col min="3" max="3" width="16.875" style="9" customWidth="1"/>
    <col min="4" max="5" width="24" style="262" customWidth="1"/>
    <col min="6" max="7" width="22.875" style="42" customWidth="1"/>
    <col min="8" max="8" width="16.875" style="9" customWidth="1"/>
    <col min="9" max="9" width="22.875" style="35" customWidth="1"/>
    <col min="10" max="10" width="16.875" style="9" customWidth="1"/>
    <col min="11" max="11" width="22.875" style="42" customWidth="1"/>
    <col min="12" max="12" width="50.625" style="1" customWidth="1"/>
    <col min="13" max="24" width="10.125" style="1" customWidth="1"/>
    <col min="25" max="25" width="10.125" style="6"/>
    <col min="26" max="37" width="10.125" style="1"/>
    <col min="38" max="58" width="10.125" style="5"/>
    <col min="59" max="16384" width="10.125" style="1"/>
  </cols>
  <sheetData>
    <row r="1" spans="1:58" s="3" customFormat="1" ht="18">
      <c r="A1" s="141"/>
      <c r="B1" s="4"/>
      <c r="C1" s="4"/>
      <c r="D1" s="259"/>
      <c r="E1" s="259"/>
      <c r="F1" s="36"/>
      <c r="G1" s="36"/>
      <c r="H1" s="4"/>
      <c r="I1" s="29"/>
      <c r="J1" s="4"/>
      <c r="K1" s="36"/>
      <c r="L1" s="10"/>
      <c r="M1" s="10"/>
      <c r="N1" s="10"/>
      <c r="O1" s="10"/>
      <c r="P1" s="10"/>
      <c r="Q1" s="10"/>
      <c r="R1" s="5"/>
      <c r="S1" s="5"/>
      <c r="T1" s="5"/>
      <c r="U1" s="5"/>
      <c r="V1" s="5"/>
      <c r="W1" s="5"/>
      <c r="X1" s="5"/>
      <c r="Y1" s="12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</row>
    <row r="2" spans="1:58" s="3" customFormat="1" ht="16" customHeight="1">
      <c r="A2" s="141"/>
      <c r="B2" s="736" t="s">
        <v>26</v>
      </c>
      <c r="C2" s="736"/>
      <c r="D2" s="284"/>
      <c r="E2" s="284"/>
      <c r="F2" s="23"/>
      <c r="G2" s="23"/>
      <c r="H2" s="22" t="s">
        <v>18</v>
      </c>
      <c r="I2" s="738" t="s">
        <v>27</v>
      </c>
      <c r="J2" s="738"/>
      <c r="K2" s="738"/>
      <c r="L2" s="738"/>
      <c r="M2" s="20"/>
      <c r="N2" s="5"/>
      <c r="O2" s="10"/>
      <c r="P2" s="10"/>
      <c r="Q2" s="10"/>
      <c r="R2" s="5"/>
      <c r="S2" s="5"/>
      <c r="T2" s="5"/>
      <c r="U2" s="5"/>
      <c r="V2" s="5"/>
      <c r="W2" s="5"/>
      <c r="X2" s="5"/>
      <c r="Y2" s="12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</row>
    <row r="3" spans="1:58" s="3" customFormat="1" ht="16" customHeight="1">
      <c r="A3" s="141"/>
      <c r="B3" s="736"/>
      <c r="C3" s="736"/>
      <c r="D3" s="284"/>
      <c r="E3" s="284"/>
      <c r="F3" s="23"/>
      <c r="G3" s="23"/>
      <c r="H3" s="22" t="s">
        <v>19</v>
      </c>
      <c r="I3" s="738" t="s">
        <v>28</v>
      </c>
      <c r="J3" s="738"/>
      <c r="K3" s="738"/>
      <c r="L3" s="738"/>
      <c r="M3" s="738"/>
      <c r="N3" s="5"/>
      <c r="O3" s="10"/>
      <c r="P3" s="10"/>
      <c r="Q3" s="10"/>
      <c r="R3" s="5"/>
      <c r="S3" s="5"/>
      <c r="T3" s="5"/>
      <c r="U3" s="5"/>
      <c r="V3" s="5"/>
      <c r="W3" s="5"/>
      <c r="X3" s="5"/>
      <c r="Y3" s="12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</row>
    <row r="4" spans="1:58" s="3" customFormat="1" ht="16" customHeight="1">
      <c r="A4" s="141"/>
      <c r="B4" s="736"/>
      <c r="C4" s="736"/>
      <c r="D4" s="741" t="s">
        <v>228</v>
      </c>
      <c r="E4" s="741"/>
      <c r="F4" s="741"/>
      <c r="G4" s="23"/>
      <c r="H4" s="22" t="s">
        <v>20</v>
      </c>
      <c r="I4" s="739" t="s">
        <v>25</v>
      </c>
      <c r="J4" s="739"/>
      <c r="K4" s="739"/>
      <c r="L4" s="739"/>
      <c r="M4" s="2"/>
      <c r="N4" s="5"/>
      <c r="O4" s="10"/>
      <c r="P4" s="10"/>
      <c r="Q4" s="10"/>
      <c r="R4" s="5"/>
      <c r="S4" s="5"/>
      <c r="T4" s="5"/>
      <c r="U4" s="5"/>
      <c r="V4" s="5"/>
      <c r="W4" s="5"/>
      <c r="X4" s="5"/>
      <c r="Y4" s="12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</row>
    <row r="5" spans="1:58" s="3" customFormat="1" ht="16" customHeight="1">
      <c r="A5" s="141"/>
      <c r="B5" s="736"/>
      <c r="C5" s="736"/>
      <c r="D5" s="741"/>
      <c r="E5" s="741"/>
      <c r="F5" s="741"/>
      <c r="G5" s="23"/>
      <c r="H5" s="22" t="s">
        <v>21</v>
      </c>
      <c r="I5" s="739" t="s">
        <v>22</v>
      </c>
      <c r="J5" s="739"/>
      <c r="K5" s="739"/>
      <c r="L5" s="739"/>
      <c r="M5" s="739"/>
      <c r="N5" s="739"/>
      <c r="O5" s="10"/>
      <c r="P5" s="10"/>
      <c r="Q5" s="10"/>
      <c r="R5" s="5"/>
      <c r="S5" s="5"/>
      <c r="T5" s="5"/>
      <c r="U5" s="5"/>
      <c r="V5" s="5"/>
      <c r="W5" s="5"/>
      <c r="X5" s="5"/>
      <c r="Y5" s="12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</row>
    <row r="6" spans="1:37" ht="17" customHeight="1">
      <c r="A6" s="141"/>
      <c r="B6" s="736"/>
      <c r="C6" s="736"/>
      <c r="D6" s="741"/>
      <c r="E6" s="741"/>
      <c r="F6" s="741"/>
      <c r="G6" s="21"/>
      <c r="H6" s="21"/>
      <c r="I6" s="30"/>
      <c r="J6" s="21"/>
      <c r="K6" s="37"/>
      <c r="L6" s="10"/>
      <c r="M6" s="10"/>
      <c r="N6" s="10"/>
      <c r="O6" s="10"/>
      <c r="P6" s="10"/>
      <c r="Q6" s="10"/>
      <c r="R6" s="5"/>
      <c r="S6" s="5"/>
      <c r="T6" s="5"/>
      <c r="U6" s="5"/>
      <c r="V6" s="5"/>
      <c r="W6" s="5"/>
      <c r="X6" s="5"/>
      <c r="Y6" s="12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</row>
    <row r="7" spans="1:37" ht="17" customHeight="1">
      <c r="A7" s="141"/>
      <c r="B7" s="736"/>
      <c r="C7" s="736"/>
      <c r="D7" s="741"/>
      <c r="E7" s="741"/>
      <c r="F7" s="741"/>
      <c r="G7" s="22"/>
      <c r="H7" s="740"/>
      <c r="I7" s="740"/>
      <c r="J7" s="737"/>
      <c r="K7" s="737"/>
      <c r="L7" s="737"/>
      <c r="M7" s="10"/>
      <c r="N7" s="10"/>
      <c r="O7" s="10"/>
      <c r="P7" s="10"/>
      <c r="Q7" s="10"/>
      <c r="R7" s="5"/>
      <c r="S7" s="5"/>
      <c r="T7" s="5"/>
      <c r="U7" s="5"/>
      <c r="V7" s="5"/>
      <c r="W7" s="5"/>
      <c r="X7" s="5"/>
      <c r="Y7" s="12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</row>
    <row r="8" spans="1:37" ht="17" customHeight="1">
      <c r="A8" s="141"/>
      <c r="B8" s="736"/>
      <c r="C8" s="736"/>
      <c r="D8" s="741"/>
      <c r="E8" s="741"/>
      <c r="F8" s="741"/>
      <c r="G8" s="64"/>
      <c r="H8" s="740"/>
      <c r="I8" s="740"/>
      <c r="J8" s="737"/>
      <c r="K8" s="737"/>
      <c r="L8" s="737"/>
      <c r="M8" s="10"/>
      <c r="N8" s="10"/>
      <c r="O8" s="10"/>
      <c r="P8" s="10"/>
      <c r="Q8" s="10"/>
      <c r="R8" s="5"/>
      <c r="S8" s="5"/>
      <c r="T8" s="5"/>
      <c r="U8" s="5"/>
      <c r="V8" s="5"/>
      <c r="W8" s="5"/>
      <c r="X8" s="5"/>
      <c r="Y8" s="12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</row>
    <row r="9" spans="1:37" ht="17" customHeight="1">
      <c r="A9" s="141"/>
      <c r="B9" s="62"/>
      <c r="C9" s="430"/>
      <c r="D9" s="286"/>
      <c r="E9" s="286"/>
      <c r="F9" s="62"/>
      <c r="G9" s="62"/>
      <c r="H9" s="740"/>
      <c r="I9" s="740"/>
      <c r="J9" s="737"/>
      <c r="K9" s="737"/>
      <c r="L9" s="737"/>
      <c r="M9" s="10"/>
      <c r="N9" s="10"/>
      <c r="O9" s="10"/>
      <c r="P9" s="10"/>
      <c r="Q9" s="10"/>
      <c r="R9" s="5"/>
      <c r="S9" s="5"/>
      <c r="T9" s="5"/>
      <c r="U9" s="5"/>
      <c r="V9" s="5"/>
      <c r="W9" s="5"/>
      <c r="X9" s="5"/>
      <c r="Y9" s="12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</row>
    <row r="10" spans="1:37" ht="17" customHeight="1">
      <c r="A10" s="141"/>
      <c r="B10" s="17"/>
      <c r="C10" s="24"/>
      <c r="D10" s="263"/>
      <c r="E10" s="263"/>
      <c r="F10" s="38"/>
      <c r="G10" s="38"/>
      <c r="H10" s="26"/>
      <c r="I10" s="31"/>
      <c r="J10" s="26"/>
      <c r="K10" s="26"/>
      <c r="L10" s="18"/>
      <c r="M10" s="10"/>
      <c r="N10" s="10"/>
      <c r="O10" s="10"/>
      <c r="P10" s="10"/>
      <c r="Q10" s="10"/>
      <c r="R10" s="5"/>
      <c r="S10" s="5"/>
      <c r="T10" s="5"/>
      <c r="U10" s="5"/>
      <c r="V10" s="5"/>
      <c r="W10" s="5"/>
      <c r="X10" s="5"/>
      <c r="Y10" s="12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</row>
    <row r="11" spans="1:37" ht="17" customHeight="1" thickBot="1">
      <c r="A11" s="141"/>
      <c r="B11" s="11"/>
      <c r="C11" s="11"/>
      <c r="D11" s="260"/>
      <c r="E11" s="260"/>
      <c r="F11" s="39"/>
      <c r="G11" s="39"/>
      <c r="H11" s="2"/>
      <c r="I11" s="32"/>
      <c r="J11" s="2"/>
      <c r="K11" s="119"/>
      <c r="L11" s="10"/>
      <c r="M11" s="10"/>
      <c r="N11" s="10"/>
      <c r="O11" s="10"/>
      <c r="P11" s="10"/>
      <c r="Q11" s="10"/>
      <c r="R11" s="5"/>
      <c r="S11" s="5"/>
      <c r="T11" s="5"/>
      <c r="U11" s="5"/>
      <c r="V11" s="5"/>
      <c r="W11" s="5"/>
      <c r="X11" s="5"/>
      <c r="Y11" s="12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</row>
    <row r="12" spans="1:37" ht="44" customHeight="1" thickBot="1">
      <c r="A12" s="722" t="s">
        <v>0</v>
      </c>
      <c r="B12" s="724" t="s">
        <v>36</v>
      </c>
      <c r="C12" s="724" t="s">
        <v>34</v>
      </c>
      <c r="D12" s="730" t="s">
        <v>107</v>
      </c>
      <c r="E12" s="731"/>
      <c r="F12" s="731"/>
      <c r="G12" s="732"/>
      <c r="H12" s="720" t="s">
        <v>108</v>
      </c>
      <c r="I12" s="721"/>
      <c r="J12" s="721"/>
      <c r="K12" s="721"/>
      <c r="L12" s="717" t="s">
        <v>13</v>
      </c>
      <c r="M12" s="10"/>
      <c r="N12" s="10"/>
      <c r="O12" s="10"/>
      <c r="P12" s="10"/>
      <c r="Q12" s="10"/>
      <c r="R12" s="5"/>
      <c r="S12" s="5"/>
      <c r="T12" s="5"/>
      <c r="U12" s="5"/>
      <c r="V12" s="5"/>
      <c r="W12" s="5"/>
      <c r="X12" s="5"/>
      <c r="Y12" s="12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</row>
    <row r="13" spans="1:37" ht="33" customHeight="1" thickBot="1">
      <c r="A13" s="723"/>
      <c r="B13" s="725"/>
      <c r="C13" s="725"/>
      <c r="D13" s="733"/>
      <c r="E13" s="734"/>
      <c r="F13" s="734"/>
      <c r="G13" s="735"/>
      <c r="H13" s="726" t="s">
        <v>109</v>
      </c>
      <c r="I13" s="727"/>
      <c r="J13" s="726" t="s">
        <v>110</v>
      </c>
      <c r="K13" s="727"/>
      <c r="L13" s="718"/>
      <c r="M13" s="10"/>
      <c r="N13" s="10"/>
      <c r="O13" s="10"/>
      <c r="P13" s="10"/>
      <c r="Q13" s="10"/>
      <c r="R13" s="5"/>
      <c r="S13" s="5"/>
      <c r="T13" s="5"/>
      <c r="U13" s="5"/>
      <c r="V13" s="5"/>
      <c r="W13" s="5"/>
      <c r="X13" s="5"/>
      <c r="Y13" s="12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</row>
    <row r="14" spans="1:58" s="7" customFormat="1" ht="38" customHeight="1" thickBot="1">
      <c r="A14" s="723"/>
      <c r="B14" s="725"/>
      <c r="C14" s="725"/>
      <c r="D14" s="114" t="s">
        <v>148</v>
      </c>
      <c r="E14" s="450" t="s">
        <v>122</v>
      </c>
      <c r="F14" s="114" t="s">
        <v>33</v>
      </c>
      <c r="G14" s="450" t="s">
        <v>232</v>
      </c>
      <c r="H14" s="93" t="s">
        <v>32</v>
      </c>
      <c r="I14" s="115" t="s">
        <v>114</v>
      </c>
      <c r="J14" s="94" t="s">
        <v>32</v>
      </c>
      <c r="K14" s="120" t="s">
        <v>115</v>
      </c>
      <c r="L14" s="719"/>
      <c r="M14" s="5"/>
      <c r="N14" s="5"/>
      <c r="O14" s="5"/>
      <c r="P14" s="5"/>
      <c r="Q14" s="13"/>
      <c r="R14" s="13"/>
      <c r="S14" s="13"/>
      <c r="T14" s="13"/>
      <c r="U14" s="13"/>
      <c r="V14" s="13"/>
      <c r="W14" s="13"/>
      <c r="X14" s="13"/>
      <c r="Y14" s="14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</row>
    <row r="15" spans="1:58" s="7" customFormat="1" ht="40" customHeight="1" thickBot="1">
      <c r="A15" s="44" t="s">
        <v>14</v>
      </c>
      <c r="B15" s="72"/>
      <c r="C15" s="72"/>
      <c r="D15" s="541"/>
      <c r="E15" s="541"/>
      <c r="F15" s="67"/>
      <c r="G15" s="67"/>
      <c r="H15" s="67"/>
      <c r="I15" s="67"/>
      <c r="J15" s="67"/>
      <c r="K15" s="121"/>
      <c r="L15" s="73"/>
      <c r="M15" s="5"/>
      <c r="N15" s="5"/>
      <c r="O15" s="5"/>
      <c r="P15" s="5"/>
      <c r="Q15" s="13"/>
      <c r="R15" s="13"/>
      <c r="S15" s="13"/>
      <c r="T15" s="13"/>
      <c r="U15" s="13"/>
      <c r="V15" s="13"/>
      <c r="W15" s="13"/>
      <c r="X15" s="13"/>
      <c r="Y15" s="14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</row>
    <row r="16" spans="1:12" s="58" customFormat="1" ht="30" customHeight="1">
      <c r="A16" s="142" t="s">
        <v>171</v>
      </c>
      <c r="B16" s="129" t="s">
        <v>48</v>
      </c>
      <c r="C16" s="130" t="s">
        <v>23</v>
      </c>
      <c r="D16" s="112">
        <v>300</v>
      </c>
      <c r="E16" s="542">
        <v>700</v>
      </c>
      <c r="F16" s="112">
        <v>1250</v>
      </c>
      <c r="G16" s="542">
        <f>(F16*2)-((F16*2)*30%)</f>
        <v>1750</v>
      </c>
      <c r="H16" s="126">
        <v>20</v>
      </c>
      <c r="I16" s="116">
        <v>1750</v>
      </c>
      <c r="J16" s="126">
        <v>30</v>
      </c>
      <c r="K16" s="116">
        <v>2550</v>
      </c>
      <c r="L16" s="60"/>
    </row>
    <row r="17" spans="1:12" s="58" customFormat="1" ht="30" customHeight="1">
      <c r="A17" s="175" t="s">
        <v>172</v>
      </c>
      <c r="B17" s="131" t="s">
        <v>48</v>
      </c>
      <c r="C17" s="132" t="s">
        <v>23</v>
      </c>
      <c r="D17" s="113">
        <v>600</v>
      </c>
      <c r="E17" s="452">
        <v>1450</v>
      </c>
      <c r="F17" s="113">
        <v>2800</v>
      </c>
      <c r="G17" s="452">
        <f t="shared" si="0" ref="G17:G23">(F17*2)-((F17*2)*30%)</f>
        <v>3920</v>
      </c>
      <c r="H17" s="127">
        <v>20</v>
      </c>
      <c r="I17" s="117">
        <v>2400</v>
      </c>
      <c r="J17" s="127">
        <v>30</v>
      </c>
      <c r="K17" s="117">
        <v>3500</v>
      </c>
      <c r="L17" s="59"/>
    </row>
    <row r="18" spans="1:12" s="58" customFormat="1" ht="30" customHeight="1">
      <c r="A18" s="143" t="s">
        <v>174</v>
      </c>
      <c r="B18" s="131" t="s">
        <v>47</v>
      </c>
      <c r="C18" s="132" t="s">
        <v>23</v>
      </c>
      <c r="D18" s="113">
        <v>250</v>
      </c>
      <c r="E18" s="452">
        <v>500</v>
      </c>
      <c r="F18" s="113">
        <v>900</v>
      </c>
      <c r="G18" s="452">
        <f>(F18*2)-((F18*2)*30%)</f>
        <v>1260</v>
      </c>
      <c r="H18" s="127">
        <v>20</v>
      </c>
      <c r="I18" s="117">
        <v>2000</v>
      </c>
      <c r="J18" s="127">
        <v>30</v>
      </c>
      <c r="K18" s="117">
        <v>2900</v>
      </c>
      <c r="L18" s="59"/>
    </row>
    <row r="19" spans="1:12" s="58" customFormat="1" ht="30" customHeight="1">
      <c r="A19" s="143" t="s">
        <v>173</v>
      </c>
      <c r="B19" s="131" t="s">
        <v>47</v>
      </c>
      <c r="C19" s="132" t="s">
        <v>23</v>
      </c>
      <c r="D19" s="113">
        <v>400</v>
      </c>
      <c r="E19" s="452">
        <v>950</v>
      </c>
      <c r="F19" s="113">
        <v>1800</v>
      </c>
      <c r="G19" s="452">
        <f t="shared" si="1" ref="G19">(F19*2)-((F19*2)*30%)</f>
        <v>2520</v>
      </c>
      <c r="H19" s="127">
        <v>25</v>
      </c>
      <c r="I19" s="117">
        <v>2200</v>
      </c>
      <c r="J19" s="127">
        <v>50</v>
      </c>
      <c r="K19" s="117">
        <v>3600</v>
      </c>
      <c r="L19" s="59"/>
    </row>
    <row r="20" spans="1:12" s="498" customFormat="1" ht="30" customHeight="1">
      <c r="A20" s="233" t="s">
        <v>175</v>
      </c>
      <c r="B20" s="492" t="s">
        <v>47</v>
      </c>
      <c r="C20" s="493" t="s">
        <v>23</v>
      </c>
      <c r="D20" s="494">
        <v>700</v>
      </c>
      <c r="E20" s="495">
        <v>1650</v>
      </c>
      <c r="F20" s="494">
        <v>3200</v>
      </c>
      <c r="G20" s="495">
        <f>(F20*2)-((F20*2)*30%)</f>
        <v>4480</v>
      </c>
      <c r="H20" s="496">
        <v>25</v>
      </c>
      <c r="I20" s="497">
        <v>2850</v>
      </c>
      <c r="J20" s="496">
        <v>50</v>
      </c>
      <c r="K20" s="497">
        <v>5000</v>
      </c>
      <c r="L20" s="506" t="s">
        <v>124</v>
      </c>
    </row>
    <row r="21" spans="1:12" s="58" customFormat="1" ht="30" customHeight="1">
      <c r="A21" s="144" t="s">
        <v>176</v>
      </c>
      <c r="B21" s="433" t="s">
        <v>1</v>
      </c>
      <c r="C21" s="434" t="s">
        <v>23</v>
      </c>
      <c r="D21" s="113">
        <v>250</v>
      </c>
      <c r="E21" s="452">
        <v>500</v>
      </c>
      <c r="F21" s="113">
        <v>950</v>
      </c>
      <c r="G21" s="452">
        <f t="shared" si="0"/>
        <v>1330</v>
      </c>
      <c r="H21" s="127">
        <v>50</v>
      </c>
      <c r="I21" s="117">
        <v>2200</v>
      </c>
      <c r="J21" s="127">
        <v>75</v>
      </c>
      <c r="K21" s="117">
        <v>3200</v>
      </c>
      <c r="L21" s="435"/>
    </row>
    <row r="22" spans="1:12" s="58" customFormat="1" ht="30" customHeight="1">
      <c r="A22" s="144" t="s">
        <v>177</v>
      </c>
      <c r="B22" s="133" t="s">
        <v>49</v>
      </c>
      <c r="C22" s="132" t="s">
        <v>23</v>
      </c>
      <c r="D22" s="113">
        <v>250</v>
      </c>
      <c r="E22" s="452">
        <v>350</v>
      </c>
      <c r="F22" s="113">
        <v>550</v>
      </c>
      <c r="G22" s="452">
        <f>(F22*2)-((F22*2)*30%)</f>
        <v>770</v>
      </c>
      <c r="H22" s="127">
        <v>25</v>
      </c>
      <c r="I22" s="117">
        <v>1550</v>
      </c>
      <c r="J22" s="127">
        <v>50</v>
      </c>
      <c r="K22" s="117">
        <v>2350</v>
      </c>
      <c r="L22" s="59"/>
    </row>
    <row r="23" spans="1:25" s="5" customFormat="1" ht="30" customHeight="1" thickBot="1">
      <c r="A23" s="145" t="s">
        <v>178</v>
      </c>
      <c r="B23" s="134" t="s">
        <v>50</v>
      </c>
      <c r="C23" s="135" t="s">
        <v>23</v>
      </c>
      <c r="D23" s="110">
        <v>300</v>
      </c>
      <c r="E23" s="457">
        <v>700</v>
      </c>
      <c r="F23" s="110">
        <v>1300</v>
      </c>
      <c r="G23" s="457">
        <f t="shared" si="0"/>
        <v>1820</v>
      </c>
      <c r="H23" s="128">
        <v>30</v>
      </c>
      <c r="I23" s="118">
        <v>2050</v>
      </c>
      <c r="J23" s="128">
        <v>50</v>
      </c>
      <c r="K23" s="118">
        <v>3100</v>
      </c>
      <c r="L23" s="111"/>
      <c r="Y23" s="12"/>
    </row>
    <row r="24" spans="1:25" s="5" customFormat="1" ht="22" customHeight="1" thickBot="1">
      <c r="A24" s="146"/>
      <c r="B24" s="77"/>
      <c r="C24" s="77"/>
      <c r="D24" s="274"/>
      <c r="E24" s="274"/>
      <c r="F24" s="95"/>
      <c r="G24" s="95"/>
      <c r="H24" s="95"/>
      <c r="I24" s="95"/>
      <c r="J24" s="95"/>
      <c r="K24" s="122"/>
      <c r="L24" s="78"/>
      <c r="Y24" s="12"/>
    </row>
    <row r="25" spans="1:25" s="5" customFormat="1" ht="39" customHeight="1" thickBot="1">
      <c r="A25" s="44" t="s">
        <v>38</v>
      </c>
      <c r="B25" s="85"/>
      <c r="C25" s="85"/>
      <c r="D25" s="265"/>
      <c r="E25" s="265"/>
      <c r="F25" s="72"/>
      <c r="G25" s="72"/>
      <c r="H25" s="85"/>
      <c r="I25" s="72"/>
      <c r="J25" s="72"/>
      <c r="K25" s="123"/>
      <c r="L25" s="86"/>
      <c r="Y25" s="12"/>
    </row>
    <row r="26" spans="1:12" s="58" customFormat="1" ht="30" customHeight="1">
      <c r="A26" s="142" t="s">
        <v>179</v>
      </c>
      <c r="B26" s="436" t="s">
        <v>2</v>
      </c>
      <c r="C26" s="437" t="s">
        <v>23</v>
      </c>
      <c r="D26" s="112">
        <v>300</v>
      </c>
      <c r="E26" s="542">
        <v>700</v>
      </c>
      <c r="F26" s="112">
        <v>1250</v>
      </c>
      <c r="G26" s="542">
        <f t="shared" si="2" ref="G26:G29">(F26*2)-((F26*2)*30%)</f>
        <v>1750</v>
      </c>
      <c r="H26" s="126">
        <v>50</v>
      </c>
      <c r="I26" s="116">
        <v>2500</v>
      </c>
      <c r="J26" s="126">
        <v>100</v>
      </c>
      <c r="K26" s="116">
        <v>4300</v>
      </c>
      <c r="L26" s="435"/>
    </row>
    <row r="27" spans="1:12" s="58" customFormat="1" ht="30" customHeight="1">
      <c r="A27" s="143" t="s">
        <v>104</v>
      </c>
      <c r="B27" s="131" t="s">
        <v>210</v>
      </c>
      <c r="C27" s="132" t="s">
        <v>23</v>
      </c>
      <c r="D27" s="113">
        <v>250</v>
      </c>
      <c r="E27" s="452">
        <v>400</v>
      </c>
      <c r="F27" s="113">
        <v>650</v>
      </c>
      <c r="G27" s="452">
        <f t="shared" si="2"/>
        <v>910</v>
      </c>
      <c r="H27" s="127">
        <v>35</v>
      </c>
      <c r="I27" s="117">
        <v>1700</v>
      </c>
      <c r="J27" s="127">
        <v>65</v>
      </c>
      <c r="K27" s="117">
        <v>2650</v>
      </c>
      <c r="L27" s="27"/>
    </row>
    <row r="28" spans="1:12" s="58" customFormat="1" ht="30" customHeight="1">
      <c r="A28" s="143" t="s">
        <v>37</v>
      </c>
      <c r="B28" s="131" t="s">
        <v>211</v>
      </c>
      <c r="C28" s="132" t="s">
        <v>23</v>
      </c>
      <c r="D28" s="113">
        <v>250</v>
      </c>
      <c r="E28" s="452">
        <v>400</v>
      </c>
      <c r="F28" s="113">
        <v>700</v>
      </c>
      <c r="G28" s="452">
        <f t="shared" si="2"/>
        <v>980</v>
      </c>
      <c r="H28" s="127">
        <v>25</v>
      </c>
      <c r="I28" s="117">
        <v>1600</v>
      </c>
      <c r="J28" s="127">
        <v>50</v>
      </c>
      <c r="K28" s="117">
        <v>2500</v>
      </c>
      <c r="L28" s="59"/>
    </row>
    <row r="29" spans="1:12" s="58" customFormat="1" ht="30" customHeight="1" thickBot="1">
      <c r="A29" s="143" t="s">
        <v>54</v>
      </c>
      <c r="B29" s="131" t="s">
        <v>209</v>
      </c>
      <c r="C29" s="132" t="s">
        <v>23</v>
      </c>
      <c r="D29" s="110">
        <v>250</v>
      </c>
      <c r="E29" s="457">
        <v>350</v>
      </c>
      <c r="F29" s="110">
        <v>600</v>
      </c>
      <c r="G29" s="457">
        <f t="shared" si="2"/>
        <v>840</v>
      </c>
      <c r="H29" s="128">
        <v>25</v>
      </c>
      <c r="I29" s="118">
        <v>1550</v>
      </c>
      <c r="J29" s="128">
        <v>50</v>
      </c>
      <c r="K29" s="118">
        <v>2400</v>
      </c>
      <c r="L29" s="111"/>
    </row>
    <row r="30" spans="1:25" s="5" customFormat="1" ht="22" customHeight="1" thickBot="1">
      <c r="A30" s="147"/>
      <c r="B30" s="91"/>
      <c r="C30" s="91"/>
      <c r="D30" s="274"/>
      <c r="E30" s="274"/>
      <c r="F30" s="95"/>
      <c r="G30" s="95"/>
      <c r="H30" s="95"/>
      <c r="I30" s="95"/>
      <c r="J30" s="95"/>
      <c r="K30" s="122"/>
      <c r="L30" s="78"/>
      <c r="Y30" s="12"/>
    </row>
    <row r="31" spans="1:25" s="5" customFormat="1" ht="39" customHeight="1" thickBot="1">
      <c r="A31" s="44" t="s">
        <v>35</v>
      </c>
      <c r="B31" s="72"/>
      <c r="C31" s="72"/>
      <c r="D31" s="264"/>
      <c r="E31" s="264"/>
      <c r="F31" s="72"/>
      <c r="G31" s="72"/>
      <c r="H31" s="72"/>
      <c r="I31" s="72"/>
      <c r="J31" s="72"/>
      <c r="K31" s="123"/>
      <c r="L31" s="73"/>
      <c r="Y31" s="12"/>
    </row>
    <row r="32" spans="1:25" s="5" customFormat="1" ht="31" customHeight="1">
      <c r="A32" s="143" t="s">
        <v>180</v>
      </c>
      <c r="B32" s="131" t="s">
        <v>167</v>
      </c>
      <c r="C32" s="132" t="s">
        <v>23</v>
      </c>
      <c r="D32" s="112">
        <v>500</v>
      </c>
      <c r="E32" s="542">
        <v>1250</v>
      </c>
      <c r="F32" s="112">
        <v>2400</v>
      </c>
      <c r="G32" s="542">
        <f t="shared" si="3" ref="G32:G34">(F32*2)-((F32*2)*30%)</f>
        <v>3360</v>
      </c>
      <c r="H32" s="126">
        <v>25</v>
      </c>
      <c r="I32" s="116">
        <v>2450</v>
      </c>
      <c r="J32" s="126">
        <v>50</v>
      </c>
      <c r="K32" s="116">
        <v>4200</v>
      </c>
      <c r="L32" s="27"/>
      <c r="Y32" s="12"/>
    </row>
    <row r="33" spans="1:25" s="5" customFormat="1" ht="31" customHeight="1">
      <c r="A33" s="143" t="s">
        <v>181</v>
      </c>
      <c r="B33" s="131" t="s">
        <v>55</v>
      </c>
      <c r="C33" s="132" t="s">
        <v>23</v>
      </c>
      <c r="D33" s="113">
        <v>250</v>
      </c>
      <c r="E33" s="452">
        <v>450</v>
      </c>
      <c r="F33" s="113">
        <v>800</v>
      </c>
      <c r="G33" s="452">
        <f t="shared" si="3"/>
        <v>1120</v>
      </c>
      <c r="H33" s="127">
        <v>20</v>
      </c>
      <c r="I33" s="117">
        <v>1600</v>
      </c>
      <c r="J33" s="127">
        <v>30</v>
      </c>
      <c r="K33" s="117">
        <v>2300</v>
      </c>
      <c r="L33" s="428"/>
      <c r="Y33" s="12"/>
    </row>
    <row r="34" spans="1:25" s="5" customFormat="1" ht="31" customHeight="1" thickBot="1">
      <c r="A34" s="143" t="s">
        <v>166</v>
      </c>
      <c r="B34" s="131" t="s">
        <v>55</v>
      </c>
      <c r="C34" s="132" t="s">
        <v>23</v>
      </c>
      <c r="D34" s="110">
        <v>250</v>
      </c>
      <c r="E34" s="457">
        <v>550</v>
      </c>
      <c r="F34" s="110">
        <v>1000</v>
      </c>
      <c r="G34" s="457">
        <f t="shared" si="3"/>
        <v>1400</v>
      </c>
      <c r="H34" s="128">
        <v>20</v>
      </c>
      <c r="I34" s="118">
        <v>1650</v>
      </c>
      <c r="J34" s="128">
        <v>30</v>
      </c>
      <c r="K34" s="118">
        <v>2400</v>
      </c>
      <c r="L34" s="111"/>
      <c r="Y34" s="12"/>
    </row>
    <row r="35" spans="1:25" s="5" customFormat="1" ht="22" customHeight="1" thickBot="1">
      <c r="A35" s="148"/>
      <c r="B35" s="74"/>
      <c r="C35" s="74"/>
      <c r="D35" s="287"/>
      <c r="E35" s="287"/>
      <c r="F35" s="95"/>
      <c r="G35" s="95"/>
      <c r="H35" s="95"/>
      <c r="I35" s="103"/>
      <c r="J35" s="95"/>
      <c r="K35" s="106"/>
      <c r="L35" s="137"/>
      <c r="Y35" s="12"/>
    </row>
    <row r="36" spans="1:25" s="5" customFormat="1" ht="40" customHeight="1" thickBot="1">
      <c r="A36" s="43" t="s">
        <v>15</v>
      </c>
      <c r="B36" s="87"/>
      <c r="C36" s="87"/>
      <c r="D36" s="266"/>
      <c r="E36" s="266"/>
      <c r="F36" s="87"/>
      <c r="G36" s="87"/>
      <c r="H36" s="87"/>
      <c r="I36" s="104"/>
      <c r="J36" s="104"/>
      <c r="K36" s="107"/>
      <c r="L36" s="88"/>
      <c r="Y36" s="12"/>
    </row>
    <row r="37" spans="1:12" s="58" customFormat="1" ht="30" customHeight="1">
      <c r="A37" s="142" t="s">
        <v>182</v>
      </c>
      <c r="B37" s="129" t="s">
        <v>8</v>
      </c>
      <c r="C37" s="130" t="s">
        <v>23</v>
      </c>
      <c r="D37" s="113">
        <v>400</v>
      </c>
      <c r="E37" s="452">
        <v>1000</v>
      </c>
      <c r="F37" s="113">
        <v>1900</v>
      </c>
      <c r="G37" s="452">
        <f t="shared" si="4" ref="G37:G38">(F37*2)-((F37*2)*30%)</f>
        <v>2660</v>
      </c>
      <c r="H37" s="127">
        <v>25</v>
      </c>
      <c r="I37" s="117">
        <v>2250</v>
      </c>
      <c r="J37" s="127">
        <v>50</v>
      </c>
      <c r="K37" s="117">
        <v>3750</v>
      </c>
      <c r="L37" s="60"/>
    </row>
    <row r="38" spans="1:12" s="58" customFormat="1" ht="30" customHeight="1" thickBot="1">
      <c r="A38" s="456" t="s">
        <v>183</v>
      </c>
      <c r="B38" s="664" t="s">
        <v>8</v>
      </c>
      <c r="C38" s="665" t="s">
        <v>23</v>
      </c>
      <c r="D38" s="666">
        <v>400</v>
      </c>
      <c r="E38" s="667">
        <v>1000</v>
      </c>
      <c r="F38" s="666">
        <v>1900</v>
      </c>
      <c r="G38" s="667">
        <f t="shared" si="4"/>
        <v>2660</v>
      </c>
      <c r="H38" s="668">
        <v>20</v>
      </c>
      <c r="I38" s="669">
        <v>2100</v>
      </c>
      <c r="J38" s="668">
        <v>30</v>
      </c>
      <c r="K38" s="669">
        <v>3300</v>
      </c>
      <c r="L38" s="670"/>
    </row>
    <row r="39" spans="1:25" s="5" customFormat="1" ht="30" customHeight="1" hidden="1" thickBot="1">
      <c r="A39" s="453" t="s">
        <v>56</v>
      </c>
      <c r="B39" s="454" t="s">
        <v>51</v>
      </c>
      <c r="C39" s="455" t="s">
        <v>23</v>
      </c>
      <c r="D39" s="288"/>
      <c r="E39" s="288"/>
      <c r="F39" s="438"/>
      <c r="G39" s="438"/>
      <c r="H39" s="439"/>
      <c r="I39" s="440"/>
      <c r="J39" s="439"/>
      <c r="K39" s="440"/>
      <c r="L39" s="196"/>
      <c r="Y39" s="12"/>
    </row>
    <row r="40" spans="1:25" s="5" customFormat="1" ht="22" customHeight="1" thickBot="1">
      <c r="A40" s="147"/>
      <c r="B40" s="91"/>
      <c r="C40" s="91"/>
      <c r="D40" s="458"/>
      <c r="E40" s="458"/>
      <c r="F40" s="173"/>
      <c r="G40" s="173"/>
      <c r="H40" s="173"/>
      <c r="I40" s="173"/>
      <c r="J40" s="173"/>
      <c r="K40" s="459"/>
      <c r="L40" s="92"/>
      <c r="Y40" s="12"/>
    </row>
    <row r="41" spans="1:25" s="5" customFormat="1" ht="40" customHeight="1" thickBot="1">
      <c r="A41" s="45" t="s">
        <v>16</v>
      </c>
      <c r="B41" s="89"/>
      <c r="C41" s="89"/>
      <c r="D41" s="267"/>
      <c r="E41" s="267"/>
      <c r="F41" s="96"/>
      <c r="G41" s="96"/>
      <c r="H41" s="96"/>
      <c r="I41" s="96"/>
      <c r="J41" s="105"/>
      <c r="K41" s="124"/>
      <c r="L41" s="90"/>
      <c r="Y41" s="12"/>
    </row>
    <row r="42" spans="1:12" s="58" customFormat="1" ht="30" customHeight="1">
      <c r="A42" s="142" t="s">
        <v>184</v>
      </c>
      <c r="B42" s="131" t="s">
        <v>52</v>
      </c>
      <c r="C42" s="132" t="s">
        <v>23</v>
      </c>
      <c r="D42" s="113">
        <v>250</v>
      </c>
      <c r="E42" s="452">
        <v>550</v>
      </c>
      <c r="F42" s="113">
        <v>1000</v>
      </c>
      <c r="G42" s="452">
        <f t="shared" si="5" ref="G42:G45">(F42*2)-((F42*2)*30%)</f>
        <v>1400</v>
      </c>
      <c r="H42" s="127">
        <v>15</v>
      </c>
      <c r="I42" s="117">
        <v>1550</v>
      </c>
      <c r="J42" s="127">
        <v>25</v>
      </c>
      <c r="K42" s="117">
        <v>2300</v>
      </c>
      <c r="L42" s="59"/>
    </row>
    <row r="43" spans="1:12" s="58" customFormat="1" ht="30" customHeight="1">
      <c r="A43" s="143" t="s">
        <v>185</v>
      </c>
      <c r="B43" s="131" t="s">
        <v>137</v>
      </c>
      <c r="C43" s="132" t="s">
        <v>23</v>
      </c>
      <c r="D43" s="113">
        <v>550</v>
      </c>
      <c r="E43" s="452">
        <v>1300</v>
      </c>
      <c r="F43" s="113">
        <v>2500</v>
      </c>
      <c r="G43" s="452">
        <f t="shared" si="5"/>
        <v>3500</v>
      </c>
      <c r="H43" s="127">
        <v>20</v>
      </c>
      <c r="I43" s="117">
        <v>2250</v>
      </c>
      <c r="J43" s="127">
        <v>30</v>
      </c>
      <c r="K43" s="117">
        <v>3200</v>
      </c>
      <c r="L43" s="59"/>
    </row>
    <row r="44" spans="1:12" s="58" customFormat="1" ht="30" customHeight="1">
      <c r="A44" s="143" t="s">
        <v>186</v>
      </c>
      <c r="B44" s="131" t="s">
        <v>136</v>
      </c>
      <c r="C44" s="132" t="s">
        <v>23</v>
      </c>
      <c r="D44" s="113">
        <v>400</v>
      </c>
      <c r="E44" s="452">
        <v>950</v>
      </c>
      <c r="F44" s="113">
        <v>1750</v>
      </c>
      <c r="G44" s="452">
        <f t="shared" si="5"/>
        <v>2450</v>
      </c>
      <c r="H44" s="127">
        <v>25</v>
      </c>
      <c r="I44" s="117">
        <v>2150</v>
      </c>
      <c r="J44" s="127">
        <v>40</v>
      </c>
      <c r="K44" s="117">
        <v>3200</v>
      </c>
      <c r="L44" s="59"/>
    </row>
    <row r="45" spans="1:12" s="58" customFormat="1" ht="30" customHeight="1" thickBot="1">
      <c r="A45" s="456" t="s">
        <v>227</v>
      </c>
      <c r="B45" s="134" t="s">
        <v>136</v>
      </c>
      <c r="C45" s="135" t="s">
        <v>23</v>
      </c>
      <c r="D45" s="110">
        <v>600</v>
      </c>
      <c r="E45" s="457">
        <v>1450</v>
      </c>
      <c r="F45" s="110">
        <v>2800</v>
      </c>
      <c r="G45" s="457">
        <f t="shared" si="5"/>
        <v>3920</v>
      </c>
      <c r="H45" s="128">
        <v>25</v>
      </c>
      <c r="I45" s="118">
        <v>2650</v>
      </c>
      <c r="J45" s="128">
        <v>40</v>
      </c>
      <c r="K45" s="118">
        <v>4050</v>
      </c>
      <c r="L45" s="111"/>
    </row>
    <row r="46" spans="1:25" s="5" customFormat="1" ht="22" customHeight="1" thickBot="1">
      <c r="A46" s="149"/>
      <c r="B46" s="136"/>
      <c r="C46" s="136"/>
      <c r="D46" s="287"/>
      <c r="E46" s="287"/>
      <c r="F46" s="95"/>
      <c r="G46" s="95"/>
      <c r="H46" s="95"/>
      <c r="I46" s="95"/>
      <c r="J46" s="103"/>
      <c r="K46" s="122"/>
      <c r="L46" s="137"/>
      <c r="Y46" s="12"/>
    </row>
    <row r="47" spans="1:25" s="5" customFormat="1" ht="40" customHeight="1" thickBot="1">
      <c r="A47" s="46" t="s">
        <v>42</v>
      </c>
      <c r="B47" s="79"/>
      <c r="C47" s="79"/>
      <c r="D47" s="268"/>
      <c r="E47" s="268"/>
      <c r="F47" s="79"/>
      <c r="G47" s="79"/>
      <c r="H47" s="79"/>
      <c r="I47" s="79"/>
      <c r="J47" s="716"/>
      <c r="K47" s="716"/>
      <c r="L47" s="80"/>
      <c r="Y47" s="12"/>
    </row>
    <row r="48" spans="1:25" s="5" customFormat="1" ht="40" customHeight="1" thickBot="1">
      <c r="A48" s="50" t="s">
        <v>43</v>
      </c>
      <c r="B48" s="81"/>
      <c r="C48" s="81"/>
      <c r="D48" s="289"/>
      <c r="E48" s="289"/>
      <c r="F48" s="97"/>
      <c r="G48" s="97"/>
      <c r="H48" s="97"/>
      <c r="I48" s="97"/>
      <c r="J48" s="714"/>
      <c r="K48" s="714"/>
      <c r="L48" s="82"/>
      <c r="Y48" s="12"/>
    </row>
    <row r="49" spans="1:25" s="5" customFormat="1" ht="30" customHeight="1">
      <c r="A49" s="143" t="s">
        <v>187</v>
      </c>
      <c r="B49" s="131" t="s">
        <v>3</v>
      </c>
      <c r="C49" s="132" t="s">
        <v>23</v>
      </c>
      <c r="D49" s="113">
        <v>250</v>
      </c>
      <c r="E49" s="452">
        <v>450</v>
      </c>
      <c r="F49" s="113">
        <v>800</v>
      </c>
      <c r="G49" s="452">
        <f t="shared" si="6" ref="G49:G51">(F49*2)-((F49*2)*30%)</f>
        <v>1120</v>
      </c>
      <c r="H49" s="127">
        <v>40</v>
      </c>
      <c r="I49" s="117">
        <v>1900</v>
      </c>
      <c r="J49" s="126">
        <v>70</v>
      </c>
      <c r="K49" s="116">
        <v>2900</v>
      </c>
      <c r="L49" s="60"/>
      <c r="Y49" s="12"/>
    </row>
    <row r="50" spans="1:25" s="5" customFormat="1" ht="30" customHeight="1">
      <c r="A50" s="143" t="s">
        <v>188</v>
      </c>
      <c r="B50" s="131" t="s">
        <v>3</v>
      </c>
      <c r="C50" s="132" t="s">
        <v>23</v>
      </c>
      <c r="D50" s="113">
        <v>300</v>
      </c>
      <c r="E50" s="452">
        <v>650</v>
      </c>
      <c r="F50" s="113">
        <v>1200</v>
      </c>
      <c r="G50" s="452">
        <f t="shared" si="6"/>
        <v>1680</v>
      </c>
      <c r="H50" s="127">
        <v>40</v>
      </c>
      <c r="I50" s="117">
        <v>2250</v>
      </c>
      <c r="J50" s="127">
        <v>70</v>
      </c>
      <c r="K50" s="117">
        <v>3500</v>
      </c>
      <c r="L50" s="196"/>
      <c r="Y50" s="12"/>
    </row>
    <row r="51" spans="1:12" s="498" customFormat="1" ht="30" customHeight="1" thickBot="1">
      <c r="A51" s="505" t="s">
        <v>189</v>
      </c>
      <c r="B51" s="499" t="s">
        <v>3</v>
      </c>
      <c r="C51" s="500" t="s">
        <v>23</v>
      </c>
      <c r="D51" s="501">
        <v>450</v>
      </c>
      <c r="E51" s="502">
        <v>1050</v>
      </c>
      <c r="F51" s="501">
        <v>2000</v>
      </c>
      <c r="G51" s="502">
        <f t="shared" si="6"/>
        <v>2800</v>
      </c>
      <c r="H51" s="503">
        <v>40</v>
      </c>
      <c r="I51" s="504">
        <v>2850</v>
      </c>
      <c r="J51" s="503">
        <v>70</v>
      </c>
      <c r="K51" s="504">
        <v>4600</v>
      </c>
      <c r="L51" s="234" t="s">
        <v>124</v>
      </c>
    </row>
    <row r="52" spans="1:25" s="5" customFormat="1" ht="22" customHeight="1" thickBot="1">
      <c r="A52" s="149"/>
      <c r="B52" s="136"/>
      <c r="C52" s="136"/>
      <c r="D52" s="287"/>
      <c r="E52" s="287"/>
      <c r="F52" s="95"/>
      <c r="G52" s="95"/>
      <c r="H52" s="95"/>
      <c r="I52" s="95"/>
      <c r="J52" s="103"/>
      <c r="K52" s="122"/>
      <c r="L52" s="137"/>
      <c r="Y52" s="12"/>
    </row>
    <row r="53" spans="1:25" s="5" customFormat="1" ht="40" customHeight="1" thickBot="1">
      <c r="A53" s="51" t="s">
        <v>44</v>
      </c>
      <c r="B53" s="75"/>
      <c r="C53" s="75"/>
      <c r="D53" s="269"/>
      <c r="E53" s="269"/>
      <c r="F53" s="75"/>
      <c r="G53" s="75"/>
      <c r="H53" s="99"/>
      <c r="I53" s="99"/>
      <c r="J53" s="714"/>
      <c r="K53" s="714"/>
      <c r="L53" s="715"/>
      <c r="Y53" s="12"/>
    </row>
    <row r="54" spans="1:25" s="56" customFormat="1" ht="30" customHeight="1">
      <c r="A54" s="143" t="s">
        <v>190</v>
      </c>
      <c r="B54" s="131" t="s">
        <v>4</v>
      </c>
      <c r="C54" s="132" t="s">
        <v>23</v>
      </c>
      <c r="D54" s="113">
        <v>350</v>
      </c>
      <c r="E54" s="452">
        <v>750</v>
      </c>
      <c r="F54" s="113">
        <v>1350</v>
      </c>
      <c r="G54" s="452">
        <f t="shared" si="7" ref="G54:G56">(F54*2)-((F54*2)*30%)</f>
        <v>1890</v>
      </c>
      <c r="H54" s="127">
        <v>20</v>
      </c>
      <c r="I54" s="117">
        <v>1800</v>
      </c>
      <c r="J54" s="127">
        <v>40</v>
      </c>
      <c r="K54" s="117">
        <v>2900</v>
      </c>
      <c r="L54" s="401"/>
      <c r="Y54" s="57"/>
    </row>
    <row r="55" spans="1:25" s="5" customFormat="1" ht="30" customHeight="1">
      <c r="A55" s="143" t="s">
        <v>191</v>
      </c>
      <c r="B55" s="131" t="s">
        <v>4</v>
      </c>
      <c r="C55" s="132" t="s">
        <v>23</v>
      </c>
      <c r="D55" s="113">
        <v>500</v>
      </c>
      <c r="E55" s="452">
        <v>1150</v>
      </c>
      <c r="F55" s="113">
        <v>2200</v>
      </c>
      <c r="G55" s="452">
        <f t="shared" si="7"/>
        <v>3080</v>
      </c>
      <c r="H55" s="127">
        <v>20</v>
      </c>
      <c r="I55" s="117">
        <v>2150</v>
      </c>
      <c r="J55" s="127">
        <v>40</v>
      </c>
      <c r="K55" s="117">
        <v>3550</v>
      </c>
      <c r="L55" s="59"/>
      <c r="Y55" s="12"/>
    </row>
    <row r="56" spans="1:25" s="5" customFormat="1" ht="30" customHeight="1" thickBot="1">
      <c r="A56" s="145" t="s">
        <v>192</v>
      </c>
      <c r="B56" s="134" t="s">
        <v>57</v>
      </c>
      <c r="C56" s="135" t="s">
        <v>23</v>
      </c>
      <c r="D56" s="110">
        <v>350</v>
      </c>
      <c r="E56" s="457">
        <v>800</v>
      </c>
      <c r="F56" s="110">
        <v>1500</v>
      </c>
      <c r="G56" s="457">
        <f t="shared" si="7"/>
        <v>2100</v>
      </c>
      <c r="H56" s="128">
        <v>20</v>
      </c>
      <c r="I56" s="118">
        <v>1850</v>
      </c>
      <c r="J56" s="128">
        <v>40</v>
      </c>
      <c r="K56" s="118">
        <v>3000</v>
      </c>
      <c r="L56" s="111"/>
      <c r="Y56" s="12"/>
    </row>
    <row r="57" spans="1:25" s="5" customFormat="1" ht="22" customHeight="1" thickBot="1">
      <c r="A57" s="149"/>
      <c r="B57" s="136"/>
      <c r="C57" s="136"/>
      <c r="D57" s="287"/>
      <c r="E57" s="287"/>
      <c r="F57" s="95"/>
      <c r="G57" s="95"/>
      <c r="H57" s="95"/>
      <c r="I57" s="95"/>
      <c r="J57" s="95"/>
      <c r="K57" s="122"/>
      <c r="L57" s="137"/>
      <c r="Y57" s="12"/>
    </row>
    <row r="58" spans="1:25" s="5" customFormat="1" ht="38" customHeight="1" thickBot="1">
      <c r="A58" s="51" t="s">
        <v>45</v>
      </c>
      <c r="B58" s="75"/>
      <c r="C58" s="75"/>
      <c r="D58" s="269"/>
      <c r="E58" s="269"/>
      <c r="F58" s="75"/>
      <c r="G58" s="75"/>
      <c r="H58" s="99"/>
      <c r="I58" s="99"/>
      <c r="J58" s="99"/>
      <c r="K58" s="714"/>
      <c r="L58" s="715"/>
      <c r="Y58" s="12"/>
    </row>
    <row r="59" spans="1:12" s="507" customFormat="1" ht="30" customHeight="1">
      <c r="A59" s="233" t="s">
        <v>216</v>
      </c>
      <c r="B59" s="492" t="s">
        <v>5</v>
      </c>
      <c r="C59" s="493" t="s">
        <v>23</v>
      </c>
      <c r="D59" s="494">
        <v>350</v>
      </c>
      <c r="E59" s="495">
        <v>800</v>
      </c>
      <c r="F59" s="494">
        <v>1500</v>
      </c>
      <c r="G59" s="495">
        <f t="shared" si="8" ref="G59:G60">(F59*2)-((F59*2)*30%)</f>
        <v>2100</v>
      </c>
      <c r="H59" s="496">
        <v>25</v>
      </c>
      <c r="I59" s="497">
        <v>2000</v>
      </c>
      <c r="J59" s="496">
        <v>50</v>
      </c>
      <c r="K59" s="497">
        <v>3300</v>
      </c>
      <c r="L59" s="506" t="s">
        <v>124</v>
      </c>
    </row>
    <row r="60" spans="1:25" s="56" customFormat="1" ht="30" customHeight="1">
      <c r="A60" s="143" t="s">
        <v>217</v>
      </c>
      <c r="B60" s="131" t="s">
        <v>5</v>
      </c>
      <c r="C60" s="132" t="s">
        <v>23</v>
      </c>
      <c r="D60" s="113">
        <v>500</v>
      </c>
      <c r="E60" s="452">
        <v>1200</v>
      </c>
      <c r="F60" s="113">
        <v>2300</v>
      </c>
      <c r="G60" s="452">
        <f t="shared" si="8"/>
        <v>3220</v>
      </c>
      <c r="H60" s="127">
        <v>25</v>
      </c>
      <c r="I60" s="117">
        <v>2400</v>
      </c>
      <c r="J60" s="127">
        <v>50</v>
      </c>
      <c r="K60" s="117">
        <v>4100</v>
      </c>
      <c r="L60" s="59"/>
      <c r="Y60" s="57"/>
    </row>
    <row r="61" spans="1:25" s="56" customFormat="1" ht="30" customHeight="1" thickBot="1">
      <c r="A61" s="145" t="s">
        <v>193</v>
      </c>
      <c r="B61" s="134" t="s">
        <v>111</v>
      </c>
      <c r="C61" s="135" t="s">
        <v>23</v>
      </c>
      <c r="D61" s="110">
        <v>250</v>
      </c>
      <c r="E61" s="457">
        <v>550</v>
      </c>
      <c r="F61" s="110">
        <v>1000</v>
      </c>
      <c r="G61" s="457">
        <f t="shared" si="9" ref="G61">(F61*2)-((F61*2)*30%)</f>
        <v>1400</v>
      </c>
      <c r="H61" s="128">
        <v>25</v>
      </c>
      <c r="I61" s="118">
        <v>1750</v>
      </c>
      <c r="J61" s="128">
        <v>50</v>
      </c>
      <c r="K61" s="118">
        <v>2800</v>
      </c>
      <c r="L61" s="111"/>
      <c r="Y61" s="57"/>
    </row>
    <row r="62" spans="1:25" s="5" customFormat="1" ht="22" customHeight="1" thickBot="1">
      <c r="A62" s="149"/>
      <c r="B62" s="136"/>
      <c r="C62" s="136"/>
      <c r="D62" s="287"/>
      <c r="E62" s="287"/>
      <c r="F62" s="95"/>
      <c r="G62" s="95"/>
      <c r="H62" s="95"/>
      <c r="I62" s="95"/>
      <c r="J62" s="95"/>
      <c r="K62" s="122"/>
      <c r="L62" s="137"/>
      <c r="Y62" s="12"/>
    </row>
    <row r="63" spans="1:25" s="5" customFormat="1" ht="36" customHeight="1" thickBot="1">
      <c r="A63" s="51" t="s">
        <v>46</v>
      </c>
      <c r="B63" s="75"/>
      <c r="C63" s="75"/>
      <c r="D63" s="269"/>
      <c r="E63" s="269"/>
      <c r="F63" s="75"/>
      <c r="G63" s="75"/>
      <c r="H63" s="75"/>
      <c r="I63" s="99"/>
      <c r="J63" s="714"/>
      <c r="K63" s="714"/>
      <c r="L63" s="140"/>
      <c r="Y63" s="12"/>
    </row>
    <row r="64" spans="1:25" s="5" customFormat="1" ht="30" customHeight="1">
      <c r="A64" s="143" t="s">
        <v>194</v>
      </c>
      <c r="B64" s="441" t="s">
        <v>58</v>
      </c>
      <c r="C64" s="442" t="s">
        <v>92</v>
      </c>
      <c r="D64" s="113">
        <v>300</v>
      </c>
      <c r="E64" s="452">
        <v>700</v>
      </c>
      <c r="F64" s="113">
        <v>1300</v>
      </c>
      <c r="G64" s="452">
        <f t="shared" si="10" ref="G64:G69">(F64*2)-((F64*2)*30%)</f>
        <v>1820</v>
      </c>
      <c r="H64" s="127">
        <v>60</v>
      </c>
      <c r="I64" s="117">
        <v>2800</v>
      </c>
      <c r="J64" s="127">
        <v>100</v>
      </c>
      <c r="K64" s="117">
        <v>4400</v>
      </c>
      <c r="L64" s="60"/>
      <c r="Y64" s="12"/>
    </row>
    <row r="65" spans="1:12" s="58" customFormat="1" ht="30" customHeight="1">
      <c r="A65" s="143" t="s">
        <v>195</v>
      </c>
      <c r="B65" s="655" t="s">
        <v>10</v>
      </c>
      <c r="C65" s="656" t="s">
        <v>92</v>
      </c>
      <c r="D65" s="657">
        <v>250</v>
      </c>
      <c r="E65" s="658">
        <v>550</v>
      </c>
      <c r="F65" s="657">
        <v>1000</v>
      </c>
      <c r="G65" s="658">
        <f t="shared" si="10"/>
        <v>1400</v>
      </c>
      <c r="H65" s="659">
        <v>25</v>
      </c>
      <c r="I65" s="660">
        <v>2200</v>
      </c>
      <c r="J65" s="659">
        <v>50</v>
      </c>
      <c r="K65" s="660">
        <v>3650</v>
      </c>
      <c r="L65" s="435"/>
    </row>
    <row r="66" spans="1:12" s="58" customFormat="1" ht="30" customHeight="1">
      <c r="A66" s="143" t="s">
        <v>60</v>
      </c>
      <c r="B66" s="661" t="s">
        <v>59</v>
      </c>
      <c r="C66" s="656" t="s">
        <v>92</v>
      </c>
      <c r="D66" s="657">
        <v>300</v>
      </c>
      <c r="E66" s="658">
        <v>700</v>
      </c>
      <c r="F66" s="657">
        <v>1250</v>
      </c>
      <c r="G66" s="658">
        <f t="shared" si="10"/>
        <v>1750</v>
      </c>
      <c r="H66" s="659">
        <v>75</v>
      </c>
      <c r="I66" s="660">
        <v>3150</v>
      </c>
      <c r="J66" s="659">
        <v>125</v>
      </c>
      <c r="K66" s="660">
        <v>4900</v>
      </c>
      <c r="L66" s="435"/>
    </row>
    <row r="67" spans="1:12" s="56" customFormat="1" ht="30" customHeight="1">
      <c r="A67" s="143" t="s">
        <v>214</v>
      </c>
      <c r="B67" s="662" t="s">
        <v>61</v>
      </c>
      <c r="C67" s="656" t="s">
        <v>92</v>
      </c>
      <c r="D67" s="657">
        <v>300</v>
      </c>
      <c r="E67" s="658">
        <v>650</v>
      </c>
      <c r="F67" s="657">
        <v>1250</v>
      </c>
      <c r="G67" s="658">
        <f t="shared" si="10"/>
        <v>1750</v>
      </c>
      <c r="H67" s="659">
        <v>60</v>
      </c>
      <c r="I67" s="660">
        <v>2250</v>
      </c>
      <c r="J67" s="659">
        <v>100</v>
      </c>
      <c r="K67" s="660">
        <v>4200</v>
      </c>
      <c r="L67" s="663"/>
    </row>
    <row r="68" spans="1:12" s="507" customFormat="1" ht="30" customHeight="1">
      <c r="A68" s="233" t="s">
        <v>215</v>
      </c>
      <c r="B68" s="509" t="s">
        <v>61</v>
      </c>
      <c r="C68" s="508" t="s">
        <v>92</v>
      </c>
      <c r="D68" s="494">
        <v>650</v>
      </c>
      <c r="E68" s="495">
        <v>1550</v>
      </c>
      <c r="F68" s="494">
        <v>3000</v>
      </c>
      <c r="G68" s="495">
        <f t="shared" si="10"/>
        <v>4200</v>
      </c>
      <c r="H68" s="496">
        <v>60</v>
      </c>
      <c r="I68" s="497">
        <v>4850</v>
      </c>
      <c r="J68" s="496">
        <v>100</v>
      </c>
      <c r="K68" s="497">
        <v>7800</v>
      </c>
      <c r="L68" s="506" t="s">
        <v>124</v>
      </c>
    </row>
    <row r="69" spans="1:25" s="56" customFormat="1" ht="30" customHeight="1" thickBot="1">
      <c r="A69" s="145" t="s">
        <v>196</v>
      </c>
      <c r="B69" s="445" t="s">
        <v>62</v>
      </c>
      <c r="C69" s="446" t="s">
        <v>92</v>
      </c>
      <c r="D69" s="110">
        <v>350</v>
      </c>
      <c r="E69" s="457">
        <v>850</v>
      </c>
      <c r="F69" s="110">
        <v>1650</v>
      </c>
      <c r="G69" s="457">
        <f t="shared" si="10"/>
        <v>2310</v>
      </c>
      <c r="H69" s="128">
        <v>60</v>
      </c>
      <c r="I69" s="118">
        <v>3250</v>
      </c>
      <c r="J69" s="128">
        <v>100</v>
      </c>
      <c r="K69" s="118">
        <v>5100</v>
      </c>
      <c r="L69" s="28"/>
      <c r="Y69" s="57"/>
    </row>
    <row r="70" spans="1:25" s="5" customFormat="1" ht="22" customHeight="1" thickBot="1">
      <c r="A70" s="149"/>
      <c r="B70" s="136"/>
      <c r="C70" s="136"/>
      <c r="D70" s="287"/>
      <c r="E70" s="287"/>
      <c r="F70" s="95"/>
      <c r="G70" s="95"/>
      <c r="H70" s="95"/>
      <c r="I70" s="95"/>
      <c r="J70" s="103"/>
      <c r="K70" s="122"/>
      <c r="L70" s="137"/>
      <c r="Y70" s="12"/>
    </row>
    <row r="71" spans="1:25" s="5" customFormat="1" ht="40" customHeight="1" thickBot="1">
      <c r="A71" s="51" t="s">
        <v>63</v>
      </c>
      <c r="B71" s="75"/>
      <c r="C71" s="75"/>
      <c r="D71" s="269"/>
      <c r="E71" s="269"/>
      <c r="F71" s="75"/>
      <c r="G71" s="75"/>
      <c r="H71" s="100"/>
      <c r="I71" s="99"/>
      <c r="J71" s="714"/>
      <c r="K71" s="714"/>
      <c r="L71" s="76"/>
      <c r="Y71" s="12"/>
    </row>
    <row r="72" spans="1:25" s="5" customFormat="1" ht="30" customHeight="1">
      <c r="A72" s="143" t="s">
        <v>65</v>
      </c>
      <c r="B72" s="131" t="s">
        <v>66</v>
      </c>
      <c r="C72" s="132" t="s">
        <v>92</v>
      </c>
      <c r="D72" s="113">
        <v>250</v>
      </c>
      <c r="E72" s="452">
        <v>500</v>
      </c>
      <c r="F72" s="113">
        <v>900</v>
      </c>
      <c r="G72" s="452">
        <f t="shared" si="11" ref="G72:G76">(F72*2)-((F72*2)*30%)</f>
        <v>1260</v>
      </c>
      <c r="H72" s="127">
        <v>60</v>
      </c>
      <c r="I72" s="117">
        <v>2350</v>
      </c>
      <c r="J72" s="127">
        <v>100</v>
      </c>
      <c r="K72" s="117">
        <v>3600</v>
      </c>
      <c r="L72" s="27"/>
      <c r="Y72" s="12"/>
    </row>
    <row r="73" spans="1:25" s="5" customFormat="1" ht="30" customHeight="1">
      <c r="A73" s="143" t="s">
        <v>169</v>
      </c>
      <c r="B73" s="131" t="s">
        <v>213</v>
      </c>
      <c r="C73" s="132" t="s">
        <v>23</v>
      </c>
      <c r="D73" s="113">
        <v>400</v>
      </c>
      <c r="E73" s="452">
        <v>950</v>
      </c>
      <c r="F73" s="113">
        <v>1750</v>
      </c>
      <c r="G73" s="452">
        <f t="shared" si="11"/>
        <v>2450</v>
      </c>
      <c r="H73" s="127">
        <v>20</v>
      </c>
      <c r="I73" s="117">
        <v>1950</v>
      </c>
      <c r="J73" s="127">
        <v>40</v>
      </c>
      <c r="K73" s="117">
        <v>3200</v>
      </c>
      <c r="L73" s="27"/>
      <c r="Y73" s="12"/>
    </row>
    <row r="74" spans="1:25" s="5" customFormat="1" ht="30" customHeight="1">
      <c r="A74" s="143" t="s">
        <v>225</v>
      </c>
      <c r="B74" s="131" t="s">
        <v>226</v>
      </c>
      <c r="C74" s="132" t="s">
        <v>23</v>
      </c>
      <c r="D74" s="113">
        <v>350</v>
      </c>
      <c r="E74" s="452">
        <v>850</v>
      </c>
      <c r="F74" s="113">
        <v>1550</v>
      </c>
      <c r="G74" s="452">
        <v>2170</v>
      </c>
      <c r="H74" s="127">
        <v>20</v>
      </c>
      <c r="I74" s="117">
        <v>1900</v>
      </c>
      <c r="J74" s="127">
        <v>40</v>
      </c>
      <c r="K74" s="117">
        <v>3050</v>
      </c>
      <c r="L74" s="27"/>
      <c r="Y74" s="12"/>
    </row>
    <row r="75" spans="1:25" s="5" customFormat="1" ht="30" customHeight="1">
      <c r="A75" s="143" t="s">
        <v>222</v>
      </c>
      <c r="B75" s="131" t="s">
        <v>64</v>
      </c>
      <c r="C75" s="132" t="s">
        <v>92</v>
      </c>
      <c r="D75" s="113">
        <v>250</v>
      </c>
      <c r="E75" s="452">
        <v>400</v>
      </c>
      <c r="F75" s="113">
        <v>750</v>
      </c>
      <c r="G75" s="452">
        <f t="shared" si="11"/>
        <v>1050</v>
      </c>
      <c r="H75" s="127">
        <v>50</v>
      </c>
      <c r="I75" s="117">
        <v>2000</v>
      </c>
      <c r="J75" s="127">
        <v>85</v>
      </c>
      <c r="K75" s="117">
        <v>3000</v>
      </c>
      <c r="L75" s="59"/>
      <c r="Y75" s="12"/>
    </row>
    <row r="76" spans="1:25" s="5" customFormat="1" ht="30" customHeight="1" thickBot="1">
      <c r="A76" s="145" t="s">
        <v>223</v>
      </c>
      <c r="B76" s="134" t="s">
        <v>64</v>
      </c>
      <c r="C76" s="135" t="s">
        <v>92</v>
      </c>
      <c r="D76" s="110">
        <v>350</v>
      </c>
      <c r="E76" s="457">
        <v>750</v>
      </c>
      <c r="F76" s="110">
        <v>1450</v>
      </c>
      <c r="G76" s="457">
        <f t="shared" si="11"/>
        <v>2030</v>
      </c>
      <c r="H76" s="128">
        <v>65</v>
      </c>
      <c r="I76" s="118">
        <v>3100</v>
      </c>
      <c r="J76" s="128">
        <v>125</v>
      </c>
      <c r="K76" s="118">
        <v>5400</v>
      </c>
      <c r="L76" s="28"/>
      <c r="Y76" s="12"/>
    </row>
    <row r="77" spans="1:25" s="5" customFormat="1" ht="22" customHeight="1" thickBot="1">
      <c r="A77" s="149"/>
      <c r="B77" s="136"/>
      <c r="C77" s="136"/>
      <c r="D77" s="287"/>
      <c r="E77" s="287"/>
      <c r="F77" s="95"/>
      <c r="G77" s="95"/>
      <c r="H77" s="95"/>
      <c r="I77" s="95"/>
      <c r="J77" s="95"/>
      <c r="K77" s="122"/>
      <c r="L77" s="137"/>
      <c r="Y77" s="12"/>
    </row>
    <row r="78" spans="1:25" s="5" customFormat="1" ht="40" customHeight="1" thickBot="1">
      <c r="A78" s="52" t="s">
        <v>17</v>
      </c>
      <c r="B78" s="83"/>
      <c r="C78" s="83"/>
      <c r="D78" s="270"/>
      <c r="E78" s="270"/>
      <c r="F78" s="83"/>
      <c r="G78" s="83"/>
      <c r="H78" s="101"/>
      <c r="I78" s="101"/>
      <c r="J78" s="101"/>
      <c r="K78" s="108"/>
      <c r="L78" s="84"/>
      <c r="Y78" s="12"/>
    </row>
    <row r="79" spans="1:25" s="56" customFormat="1" ht="30" customHeight="1">
      <c r="A79" s="143" t="s">
        <v>197</v>
      </c>
      <c r="B79" s="129" t="s">
        <v>67</v>
      </c>
      <c r="C79" s="130" t="s">
        <v>23</v>
      </c>
      <c r="D79" s="113">
        <v>350</v>
      </c>
      <c r="E79" s="452">
        <v>800</v>
      </c>
      <c r="F79" s="113">
        <v>1500</v>
      </c>
      <c r="G79" s="452">
        <f t="shared" si="12" ref="G79:G83">(F79*2)-((F79*2)*30%)</f>
        <v>2100</v>
      </c>
      <c r="H79" s="127">
        <v>40</v>
      </c>
      <c r="I79" s="117">
        <v>2450</v>
      </c>
      <c r="J79" s="127">
        <v>75</v>
      </c>
      <c r="K79" s="117">
        <v>4000</v>
      </c>
      <c r="L79" s="60"/>
      <c r="Y79" s="57"/>
    </row>
    <row r="80" spans="1:25" s="56" customFormat="1" ht="30" customHeight="1">
      <c r="A80" s="143" t="s">
        <v>198</v>
      </c>
      <c r="B80" s="131" t="s">
        <v>112</v>
      </c>
      <c r="C80" s="132" t="s">
        <v>23</v>
      </c>
      <c r="D80" s="113">
        <v>450</v>
      </c>
      <c r="E80" s="452">
        <v>1000</v>
      </c>
      <c r="F80" s="113">
        <v>1900</v>
      </c>
      <c r="G80" s="452">
        <f t="shared" si="12"/>
        <v>2660</v>
      </c>
      <c r="H80" s="127">
        <v>20</v>
      </c>
      <c r="I80" s="117">
        <v>2000</v>
      </c>
      <c r="J80" s="127">
        <v>40</v>
      </c>
      <c r="K80" s="117">
        <v>3300</v>
      </c>
      <c r="L80" s="27"/>
      <c r="Y80" s="57"/>
    </row>
    <row r="81" spans="1:25" s="56" customFormat="1" ht="30" customHeight="1">
      <c r="A81" s="143" t="s">
        <v>203</v>
      </c>
      <c r="B81" s="131" t="s">
        <v>7</v>
      </c>
      <c r="C81" s="132" t="s">
        <v>23</v>
      </c>
      <c r="D81" s="113">
        <v>300</v>
      </c>
      <c r="E81" s="452">
        <v>600</v>
      </c>
      <c r="F81" s="113">
        <v>1150</v>
      </c>
      <c r="G81" s="452">
        <f t="shared" si="12"/>
        <v>1610</v>
      </c>
      <c r="H81" s="127">
        <v>30</v>
      </c>
      <c r="I81" s="117">
        <v>1950</v>
      </c>
      <c r="J81" s="127">
        <v>60</v>
      </c>
      <c r="K81" s="117">
        <v>3200</v>
      </c>
      <c r="L81" s="27"/>
      <c r="Y81" s="57"/>
    </row>
    <row r="82" spans="1:25" s="56" customFormat="1" ht="30" customHeight="1">
      <c r="A82" s="143" t="s">
        <v>204</v>
      </c>
      <c r="B82" s="131" t="s">
        <v>7</v>
      </c>
      <c r="C82" s="132" t="s">
        <v>23</v>
      </c>
      <c r="D82" s="113">
        <v>400</v>
      </c>
      <c r="E82" s="452">
        <v>950</v>
      </c>
      <c r="F82" s="113">
        <v>1800</v>
      </c>
      <c r="G82" s="452">
        <f t="shared" si="12"/>
        <v>2520</v>
      </c>
      <c r="H82" s="127">
        <v>40</v>
      </c>
      <c r="I82" s="117">
        <v>2700</v>
      </c>
      <c r="J82" s="127">
        <v>75</v>
      </c>
      <c r="K82" s="117">
        <v>4500</v>
      </c>
      <c r="L82" s="59"/>
      <c r="Y82" s="57"/>
    </row>
    <row r="83" spans="1:25" s="56" customFormat="1" ht="30" customHeight="1">
      <c r="A83" s="143" t="s">
        <v>205</v>
      </c>
      <c r="B83" s="131" t="s">
        <v>68</v>
      </c>
      <c r="C83" s="132" t="s">
        <v>23</v>
      </c>
      <c r="D83" s="113">
        <v>350</v>
      </c>
      <c r="E83" s="452">
        <v>750</v>
      </c>
      <c r="F83" s="113">
        <v>1400</v>
      </c>
      <c r="G83" s="452">
        <f t="shared" si="12"/>
        <v>1960</v>
      </c>
      <c r="H83" s="127">
        <v>40</v>
      </c>
      <c r="I83" s="117">
        <v>2400</v>
      </c>
      <c r="J83" s="127">
        <v>75</v>
      </c>
      <c r="K83" s="117">
        <v>3900</v>
      </c>
      <c r="L83" s="59"/>
      <c r="Y83" s="57"/>
    </row>
    <row r="84" spans="1:25" s="56" customFormat="1" ht="30" customHeight="1">
      <c r="A84" s="143" t="s">
        <v>200</v>
      </c>
      <c r="B84" s="131" t="s">
        <v>6</v>
      </c>
      <c r="C84" s="132" t="s">
        <v>23</v>
      </c>
      <c r="D84" s="113">
        <v>250</v>
      </c>
      <c r="E84" s="452">
        <v>500</v>
      </c>
      <c r="F84" s="113">
        <v>950</v>
      </c>
      <c r="G84" s="452">
        <f>(F84*2)-((F84*2)*30%)</f>
        <v>1330</v>
      </c>
      <c r="H84" s="127">
        <v>40</v>
      </c>
      <c r="I84" s="117">
        <v>2000</v>
      </c>
      <c r="J84" s="127">
        <v>75</v>
      </c>
      <c r="K84" s="117">
        <v>3200</v>
      </c>
      <c r="L84" s="215"/>
      <c r="Y84" s="57"/>
    </row>
    <row r="85" spans="1:25" s="56" customFormat="1" ht="30" customHeight="1">
      <c r="A85" s="143" t="s">
        <v>199</v>
      </c>
      <c r="B85" s="131" t="s">
        <v>6</v>
      </c>
      <c r="C85" s="132" t="s">
        <v>23</v>
      </c>
      <c r="D85" s="113">
        <v>300</v>
      </c>
      <c r="E85" s="452">
        <v>750</v>
      </c>
      <c r="F85" s="113">
        <v>1400</v>
      </c>
      <c r="G85" s="452">
        <f t="shared" si="13" ref="G85">(F85*2)-((F85*2)*30%)</f>
        <v>1960</v>
      </c>
      <c r="H85" s="127">
        <v>40</v>
      </c>
      <c r="I85" s="117">
        <v>3400</v>
      </c>
      <c r="J85" s="127">
        <v>75</v>
      </c>
      <c r="K85" s="117">
        <v>3900</v>
      </c>
      <c r="L85" s="215"/>
      <c r="Y85" s="57" t="s">
        <v>12</v>
      </c>
    </row>
    <row r="86" spans="1:25" s="56" customFormat="1" ht="30" customHeight="1">
      <c r="A86" s="143" t="s">
        <v>201</v>
      </c>
      <c r="B86" s="131" t="s">
        <v>69</v>
      </c>
      <c r="C86" s="132" t="s">
        <v>23</v>
      </c>
      <c r="D86" s="113">
        <v>300</v>
      </c>
      <c r="E86" s="452">
        <v>750</v>
      </c>
      <c r="F86" s="113">
        <v>1400</v>
      </c>
      <c r="G86" s="452">
        <f t="shared" si="14" ref="G86:G87">(F86*2)-((F86*2)*30%)</f>
        <v>1960</v>
      </c>
      <c r="H86" s="127">
        <v>25</v>
      </c>
      <c r="I86" s="117">
        <v>1950</v>
      </c>
      <c r="J86" s="127">
        <v>50</v>
      </c>
      <c r="K86" s="117">
        <v>3200</v>
      </c>
      <c r="L86" s="59"/>
      <c r="Y86" s="57"/>
    </row>
    <row r="87" spans="1:12" s="58" customFormat="1" ht="27" customHeight="1" thickBot="1">
      <c r="A87" s="145" t="s">
        <v>202</v>
      </c>
      <c r="B87" s="664" t="s">
        <v>70</v>
      </c>
      <c r="C87" s="665" t="s">
        <v>23</v>
      </c>
      <c r="D87" s="666">
        <v>250</v>
      </c>
      <c r="E87" s="667">
        <v>550</v>
      </c>
      <c r="F87" s="666">
        <v>1000</v>
      </c>
      <c r="G87" s="667">
        <f t="shared" si="14"/>
        <v>1400</v>
      </c>
      <c r="H87" s="668">
        <v>40</v>
      </c>
      <c r="I87" s="669">
        <v>2050</v>
      </c>
      <c r="J87" s="668">
        <v>75</v>
      </c>
      <c r="K87" s="669">
        <v>3300</v>
      </c>
      <c r="L87" s="111"/>
    </row>
    <row r="88" spans="1:25" s="5" customFormat="1" ht="22" customHeight="1" thickBot="1">
      <c r="A88" s="149"/>
      <c r="B88" s="136"/>
      <c r="C88" s="136"/>
      <c r="D88" s="287"/>
      <c r="E88" s="287"/>
      <c r="F88" s="95"/>
      <c r="G88" s="95"/>
      <c r="H88" s="95"/>
      <c r="I88" s="95"/>
      <c r="J88" s="95"/>
      <c r="K88" s="122"/>
      <c r="L88" s="137"/>
      <c r="Y88" s="12"/>
    </row>
    <row r="89" spans="1:25" s="5" customFormat="1" ht="40" customHeight="1" thickBot="1">
      <c r="A89" s="52" t="s">
        <v>126</v>
      </c>
      <c r="B89" s="83"/>
      <c r="C89" s="83"/>
      <c r="D89" s="270"/>
      <c r="E89" s="270"/>
      <c r="F89" s="83"/>
      <c r="G89" s="83"/>
      <c r="H89" s="101"/>
      <c r="I89" s="101"/>
      <c r="J89" s="101"/>
      <c r="K89" s="108"/>
      <c r="L89" s="84"/>
      <c r="Y89" s="12"/>
    </row>
    <row r="90" spans="1:25" s="5" customFormat="1" ht="30" customHeight="1">
      <c r="A90" s="142" t="s">
        <v>150</v>
      </c>
      <c r="B90" s="129" t="s">
        <v>67</v>
      </c>
      <c r="C90" s="130" t="s">
        <v>23</v>
      </c>
      <c r="D90" s="113">
        <v>300</v>
      </c>
      <c r="E90" s="452">
        <v>550</v>
      </c>
      <c r="F90" s="113">
        <v>1000</v>
      </c>
      <c r="G90" s="452">
        <f t="shared" si="15" ref="G90:G91">(F90*2)-((F90*2)*30%)</f>
        <v>1400</v>
      </c>
      <c r="H90" s="127">
        <v>25</v>
      </c>
      <c r="I90" s="117">
        <v>1750</v>
      </c>
      <c r="J90" s="127">
        <v>50</v>
      </c>
      <c r="K90" s="117">
        <v>2800</v>
      </c>
      <c r="L90" s="60"/>
      <c r="Y90" s="12"/>
    </row>
    <row r="91" spans="1:25" s="5" customFormat="1" ht="30" customHeight="1" thickBot="1">
      <c r="A91" s="145" t="s">
        <v>113</v>
      </c>
      <c r="B91" s="134" t="s">
        <v>94</v>
      </c>
      <c r="C91" s="135" t="s">
        <v>23</v>
      </c>
      <c r="D91" s="110">
        <v>250</v>
      </c>
      <c r="E91" s="457">
        <v>400</v>
      </c>
      <c r="F91" s="110">
        <v>700</v>
      </c>
      <c r="G91" s="457">
        <f t="shared" si="15"/>
        <v>980</v>
      </c>
      <c r="H91" s="128">
        <v>50</v>
      </c>
      <c r="I91" s="118">
        <v>1950</v>
      </c>
      <c r="J91" s="128">
        <v>75</v>
      </c>
      <c r="K91" s="118">
        <v>2850</v>
      </c>
      <c r="L91" s="111"/>
      <c r="Y91" s="12"/>
    </row>
    <row r="92" spans="1:25" s="5" customFormat="1" ht="22" customHeight="1" thickBot="1">
      <c r="A92" s="149"/>
      <c r="B92" s="136"/>
      <c r="C92" s="136"/>
      <c r="D92" s="287"/>
      <c r="E92" s="287"/>
      <c r="F92" s="95"/>
      <c r="G92" s="95"/>
      <c r="H92" s="95"/>
      <c r="I92" s="95"/>
      <c r="J92" s="95"/>
      <c r="K92" s="122"/>
      <c r="L92" s="137"/>
      <c r="Y92" s="12"/>
    </row>
    <row r="93" spans="1:25" s="5" customFormat="1" ht="40" customHeight="1" thickBot="1">
      <c r="A93" s="47" t="s">
        <v>39</v>
      </c>
      <c r="B93" s="48"/>
      <c r="C93" s="48"/>
      <c r="D93" s="271"/>
      <c r="E93" s="271"/>
      <c r="F93" s="48"/>
      <c r="G93" s="48"/>
      <c r="H93" s="48"/>
      <c r="I93" s="48"/>
      <c r="J93" s="729"/>
      <c r="K93" s="729"/>
      <c r="L93" s="49"/>
      <c r="Y93" s="12"/>
    </row>
    <row r="94" spans="1:25" s="56" customFormat="1" ht="30" customHeight="1">
      <c r="A94" s="143" t="s">
        <v>206</v>
      </c>
      <c r="B94" s="129" t="s">
        <v>9</v>
      </c>
      <c r="C94" s="130" t="s">
        <v>23</v>
      </c>
      <c r="D94" s="113">
        <v>300</v>
      </c>
      <c r="E94" s="452">
        <v>550</v>
      </c>
      <c r="F94" s="113">
        <v>1000</v>
      </c>
      <c r="G94" s="452">
        <f t="shared" si="16" ref="G94:G97">(F94*2)-((F94*2)*30%)</f>
        <v>1400</v>
      </c>
      <c r="H94" s="127">
        <v>50</v>
      </c>
      <c r="I94" s="117">
        <v>2100</v>
      </c>
      <c r="J94" s="127">
        <v>75</v>
      </c>
      <c r="K94" s="117">
        <v>3300</v>
      </c>
      <c r="L94" s="401"/>
      <c r="Y94" s="57"/>
    </row>
    <row r="95" spans="1:25" s="56" customFormat="1" ht="30" customHeight="1">
      <c r="A95" s="143" t="s">
        <v>207</v>
      </c>
      <c r="B95" s="131" t="s">
        <v>71</v>
      </c>
      <c r="C95" s="132" t="s">
        <v>23</v>
      </c>
      <c r="D95" s="113">
        <v>300</v>
      </c>
      <c r="E95" s="452">
        <v>650</v>
      </c>
      <c r="F95" s="113">
        <v>1250</v>
      </c>
      <c r="G95" s="452">
        <f t="shared" si="16"/>
        <v>1750</v>
      </c>
      <c r="H95" s="127">
        <v>50</v>
      </c>
      <c r="I95" s="117">
        <v>2350</v>
      </c>
      <c r="J95" s="127">
        <v>75</v>
      </c>
      <c r="K95" s="117">
        <v>3700</v>
      </c>
      <c r="L95" s="27"/>
      <c r="Y95" s="57"/>
    </row>
    <row r="96" spans="1:25" s="5" customFormat="1" ht="30" customHeight="1">
      <c r="A96" s="143" t="s">
        <v>208</v>
      </c>
      <c r="B96" s="131" t="s">
        <v>72</v>
      </c>
      <c r="C96" s="132" t="s">
        <v>23</v>
      </c>
      <c r="D96" s="113">
        <v>300</v>
      </c>
      <c r="E96" s="452">
        <v>650</v>
      </c>
      <c r="F96" s="113">
        <v>1250</v>
      </c>
      <c r="G96" s="452">
        <f t="shared" si="16"/>
        <v>1750</v>
      </c>
      <c r="H96" s="127">
        <v>75</v>
      </c>
      <c r="I96" s="117">
        <v>3000</v>
      </c>
      <c r="J96" s="127">
        <v>125</v>
      </c>
      <c r="K96" s="117">
        <v>4950</v>
      </c>
      <c r="L96" s="59"/>
      <c r="Y96" s="12"/>
    </row>
    <row r="97" spans="1:25" s="5" customFormat="1" ht="30" customHeight="1" thickBot="1">
      <c r="A97" s="145" t="s">
        <v>73</v>
      </c>
      <c r="B97" s="134" t="s">
        <v>74</v>
      </c>
      <c r="C97" s="135" t="s">
        <v>23</v>
      </c>
      <c r="D97" s="110">
        <v>800</v>
      </c>
      <c r="E97" s="457">
        <v>2200</v>
      </c>
      <c r="F97" s="110">
        <v>4000</v>
      </c>
      <c r="G97" s="457">
        <f t="shared" si="16"/>
        <v>5600</v>
      </c>
      <c r="H97" s="128">
        <v>75</v>
      </c>
      <c r="I97" s="118">
        <v>7100</v>
      </c>
      <c r="J97" s="128">
        <v>115</v>
      </c>
      <c r="K97" s="118">
        <v>11000</v>
      </c>
      <c r="L97" s="423" t="s">
        <v>103</v>
      </c>
      <c r="Y97" s="12"/>
    </row>
    <row r="98" spans="1:25" s="5" customFormat="1" ht="22" customHeight="1" thickBot="1">
      <c r="A98" s="149"/>
      <c r="B98" s="136"/>
      <c r="C98" s="136"/>
      <c r="D98" s="287"/>
      <c r="E98" s="287"/>
      <c r="F98" s="95"/>
      <c r="G98" s="95"/>
      <c r="H98" s="95"/>
      <c r="I98" s="103"/>
      <c r="J98" s="103"/>
      <c r="K98" s="122"/>
      <c r="L98" s="137"/>
      <c r="Y98" s="12"/>
    </row>
    <row r="99" spans="1:25" s="5" customFormat="1" ht="40" customHeight="1" thickBot="1">
      <c r="A99" s="47" t="s">
        <v>40</v>
      </c>
      <c r="B99" s="48"/>
      <c r="C99" s="48"/>
      <c r="D99" s="271"/>
      <c r="E99" s="271"/>
      <c r="F99" s="48"/>
      <c r="G99" s="48"/>
      <c r="H99" s="48"/>
      <c r="I99" s="48"/>
      <c r="J99" s="729"/>
      <c r="K99" s="729"/>
      <c r="L99" s="49"/>
      <c r="Y99" s="12"/>
    </row>
    <row r="100" spans="1:25" s="5" customFormat="1" ht="30" customHeight="1">
      <c r="A100" s="142" t="s">
        <v>76</v>
      </c>
      <c r="B100" s="129"/>
      <c r="C100" s="130" t="s">
        <v>91</v>
      </c>
      <c r="D100" s="113">
        <v>250</v>
      </c>
      <c r="E100" s="452">
        <v>500</v>
      </c>
      <c r="F100" s="113">
        <v>900</v>
      </c>
      <c r="G100" s="452">
        <f t="shared" si="17" ref="G100:G102">(F100*2)-((F100*2)*30%)</f>
        <v>1260</v>
      </c>
      <c r="H100" s="127">
        <v>35</v>
      </c>
      <c r="I100" s="117">
        <v>1900</v>
      </c>
      <c r="J100" s="127">
        <v>65</v>
      </c>
      <c r="K100" s="117">
        <v>3000</v>
      </c>
      <c r="L100" s="60"/>
      <c r="Y100" s="12"/>
    </row>
    <row r="101" spans="1:25" s="5" customFormat="1" ht="30" customHeight="1">
      <c r="A101" s="143" t="s">
        <v>106</v>
      </c>
      <c r="B101" s="131"/>
      <c r="C101" s="132" t="s">
        <v>91</v>
      </c>
      <c r="D101" s="113">
        <v>250</v>
      </c>
      <c r="E101" s="452">
        <v>400</v>
      </c>
      <c r="F101" s="113">
        <v>700</v>
      </c>
      <c r="G101" s="452">
        <f t="shared" si="17"/>
        <v>980</v>
      </c>
      <c r="H101" s="127">
        <v>35</v>
      </c>
      <c r="I101" s="117">
        <v>1750</v>
      </c>
      <c r="J101" s="127">
        <v>65</v>
      </c>
      <c r="K101" s="117">
        <v>2700</v>
      </c>
      <c r="L101" s="59"/>
      <c r="Y101" s="12"/>
    </row>
    <row r="102" spans="1:25" s="56" customFormat="1" ht="30" customHeight="1" thickBot="1">
      <c r="A102" s="145" t="s">
        <v>75</v>
      </c>
      <c r="B102" s="134"/>
      <c r="C102" s="135" t="s">
        <v>91</v>
      </c>
      <c r="D102" s="110">
        <v>250</v>
      </c>
      <c r="E102" s="457">
        <v>450</v>
      </c>
      <c r="F102" s="110">
        <v>800</v>
      </c>
      <c r="G102" s="457">
        <f t="shared" si="17"/>
        <v>1120</v>
      </c>
      <c r="H102" s="128">
        <v>35</v>
      </c>
      <c r="I102" s="118">
        <v>1800</v>
      </c>
      <c r="J102" s="128">
        <v>65</v>
      </c>
      <c r="K102" s="118">
        <v>2900</v>
      </c>
      <c r="L102" s="423"/>
      <c r="Y102" s="57"/>
    </row>
    <row r="103" spans="1:25" s="5" customFormat="1" ht="22" customHeight="1" thickBot="1">
      <c r="A103" s="149"/>
      <c r="B103" s="136"/>
      <c r="C103" s="136"/>
      <c r="D103" s="287"/>
      <c r="E103" s="287"/>
      <c r="F103" s="95"/>
      <c r="G103" s="95"/>
      <c r="H103" s="95"/>
      <c r="I103" s="103"/>
      <c r="J103" s="103"/>
      <c r="K103" s="122"/>
      <c r="L103" s="137"/>
      <c r="Y103" s="12"/>
    </row>
    <row r="104" spans="1:25" s="5" customFormat="1" ht="40" customHeight="1" thickBot="1">
      <c r="A104" s="47" t="s">
        <v>41</v>
      </c>
      <c r="B104" s="48"/>
      <c r="C104" s="48"/>
      <c r="D104" s="271"/>
      <c r="E104" s="271"/>
      <c r="F104" s="48"/>
      <c r="G104" s="48"/>
      <c r="H104" s="102"/>
      <c r="I104" s="48"/>
      <c r="J104" s="729"/>
      <c r="K104" s="729"/>
      <c r="L104" s="49"/>
      <c r="Y104" s="12"/>
    </row>
    <row r="105" spans="1:25" s="5" customFormat="1" ht="30" customHeight="1">
      <c r="A105" s="142" t="s">
        <v>79</v>
      </c>
      <c r="B105" s="129" t="s">
        <v>97</v>
      </c>
      <c r="C105" s="130" t="s">
        <v>91</v>
      </c>
      <c r="D105" s="249">
        <v>250</v>
      </c>
      <c r="E105" s="451">
        <v>350</v>
      </c>
      <c r="F105" s="249">
        <v>550</v>
      </c>
      <c r="G105" s="451">
        <f t="shared" si="18" ref="G105:G113">(F105*2)-((F105*2)*30%)</f>
        <v>770</v>
      </c>
      <c r="H105" s="250">
        <v>50</v>
      </c>
      <c r="I105" s="251">
        <v>1800</v>
      </c>
      <c r="J105" s="250">
        <v>75</v>
      </c>
      <c r="K105" s="251">
        <v>2600</v>
      </c>
      <c r="L105" s="60"/>
      <c r="Y105" s="12"/>
    </row>
    <row r="106" spans="1:25" s="5" customFormat="1" ht="30" customHeight="1">
      <c r="A106" s="143" t="s">
        <v>80</v>
      </c>
      <c r="B106" s="131" t="s">
        <v>98</v>
      </c>
      <c r="C106" s="132" t="s">
        <v>91</v>
      </c>
      <c r="D106" s="113">
        <v>250</v>
      </c>
      <c r="E106" s="452">
        <v>350</v>
      </c>
      <c r="F106" s="113">
        <v>550</v>
      </c>
      <c r="G106" s="452">
        <f t="shared" si="18"/>
        <v>770</v>
      </c>
      <c r="H106" s="127">
        <v>50</v>
      </c>
      <c r="I106" s="117">
        <v>1800</v>
      </c>
      <c r="J106" s="127">
        <v>75</v>
      </c>
      <c r="K106" s="117">
        <v>2600</v>
      </c>
      <c r="L106" s="27"/>
      <c r="Y106" s="12"/>
    </row>
    <row r="107" spans="1:25" s="5" customFormat="1" ht="30" customHeight="1">
      <c r="A107" s="143" t="s">
        <v>81</v>
      </c>
      <c r="B107" s="131" t="s">
        <v>95</v>
      </c>
      <c r="C107" s="132" t="s">
        <v>91</v>
      </c>
      <c r="D107" s="113">
        <v>250</v>
      </c>
      <c r="E107" s="452">
        <v>350</v>
      </c>
      <c r="F107" s="113">
        <v>600</v>
      </c>
      <c r="G107" s="452">
        <f t="shared" si="18"/>
        <v>840</v>
      </c>
      <c r="H107" s="127">
        <v>50</v>
      </c>
      <c r="I107" s="117">
        <v>1850</v>
      </c>
      <c r="J107" s="127">
        <v>75</v>
      </c>
      <c r="K107" s="117">
        <v>2700</v>
      </c>
      <c r="L107" s="59"/>
      <c r="Y107" s="12"/>
    </row>
    <row r="108" spans="1:25" s="5" customFormat="1" ht="30" customHeight="1">
      <c r="A108" s="143" t="s">
        <v>135</v>
      </c>
      <c r="B108" s="131" t="s">
        <v>77</v>
      </c>
      <c r="C108" s="132" t="s">
        <v>91</v>
      </c>
      <c r="D108" s="113">
        <v>250</v>
      </c>
      <c r="E108" s="452">
        <v>350</v>
      </c>
      <c r="F108" s="113">
        <v>550</v>
      </c>
      <c r="G108" s="452">
        <f t="shared" si="18"/>
        <v>770</v>
      </c>
      <c r="H108" s="127">
        <v>35</v>
      </c>
      <c r="I108" s="117">
        <v>1650</v>
      </c>
      <c r="J108" s="127">
        <v>65</v>
      </c>
      <c r="K108" s="117">
        <v>2500</v>
      </c>
      <c r="L108" s="27"/>
      <c r="Y108" s="12"/>
    </row>
    <row r="109" spans="1:25" s="5" customFormat="1" ht="30" customHeight="1">
      <c r="A109" s="143" t="s">
        <v>82</v>
      </c>
      <c r="B109" s="131" t="s">
        <v>93</v>
      </c>
      <c r="C109" s="132" t="s">
        <v>91</v>
      </c>
      <c r="D109" s="113">
        <v>250</v>
      </c>
      <c r="E109" s="452">
        <v>350</v>
      </c>
      <c r="F109" s="113">
        <v>650</v>
      </c>
      <c r="G109" s="452">
        <f t="shared" si="18"/>
        <v>910</v>
      </c>
      <c r="H109" s="127">
        <v>50</v>
      </c>
      <c r="I109" s="117">
        <v>1900</v>
      </c>
      <c r="J109" s="127">
        <v>75</v>
      </c>
      <c r="K109" s="117">
        <v>2800</v>
      </c>
      <c r="L109" s="59"/>
      <c r="Y109" s="12"/>
    </row>
    <row r="110" spans="1:25" s="5" customFormat="1" ht="30" customHeight="1">
      <c r="A110" s="143" t="s">
        <v>133</v>
      </c>
      <c r="B110" s="131" t="s">
        <v>129</v>
      </c>
      <c r="C110" s="132" t="s">
        <v>91</v>
      </c>
      <c r="D110" s="249">
        <v>250</v>
      </c>
      <c r="E110" s="451">
        <v>450</v>
      </c>
      <c r="F110" s="249">
        <v>850</v>
      </c>
      <c r="G110" s="451">
        <f t="shared" si="18"/>
        <v>1190</v>
      </c>
      <c r="H110" s="250">
        <v>30</v>
      </c>
      <c r="I110" s="251">
        <v>1800</v>
      </c>
      <c r="J110" s="250">
        <v>50</v>
      </c>
      <c r="K110" s="251">
        <v>2650</v>
      </c>
      <c r="L110" s="59"/>
      <c r="Y110" s="12"/>
    </row>
    <row r="111" spans="1:25" s="5" customFormat="1" ht="30" customHeight="1">
      <c r="A111" s="143" t="s">
        <v>170</v>
      </c>
      <c r="B111" s="131" t="s">
        <v>130</v>
      </c>
      <c r="C111" s="132" t="s">
        <v>91</v>
      </c>
      <c r="D111" s="113">
        <v>250</v>
      </c>
      <c r="E111" s="452">
        <v>450</v>
      </c>
      <c r="F111" s="113">
        <v>850</v>
      </c>
      <c r="G111" s="452">
        <f t="shared" si="18"/>
        <v>1190</v>
      </c>
      <c r="H111" s="127">
        <v>40</v>
      </c>
      <c r="I111" s="117">
        <v>1950</v>
      </c>
      <c r="J111" s="127">
        <v>75</v>
      </c>
      <c r="K111" s="117">
        <v>3050</v>
      </c>
      <c r="L111" s="59"/>
      <c r="Y111" s="12"/>
    </row>
    <row r="112" spans="1:25" s="5" customFormat="1" ht="30" customHeight="1">
      <c r="A112" s="143" t="s">
        <v>134</v>
      </c>
      <c r="B112" s="131" t="s">
        <v>131</v>
      </c>
      <c r="C112" s="132" t="s">
        <v>91</v>
      </c>
      <c r="D112" s="113">
        <v>250</v>
      </c>
      <c r="E112" s="452">
        <v>400</v>
      </c>
      <c r="F112" s="113">
        <v>750</v>
      </c>
      <c r="G112" s="452">
        <f t="shared" si="18"/>
        <v>1050</v>
      </c>
      <c r="H112" s="127">
        <v>30</v>
      </c>
      <c r="I112" s="117">
        <v>1700</v>
      </c>
      <c r="J112" s="127">
        <v>50</v>
      </c>
      <c r="K112" s="117">
        <v>2550</v>
      </c>
      <c r="L112" s="59"/>
      <c r="Y112" s="12"/>
    </row>
    <row r="113" spans="1:25" s="5" customFormat="1" ht="30" customHeight="1" thickBot="1">
      <c r="A113" s="145" t="s">
        <v>78</v>
      </c>
      <c r="B113" s="134" t="s">
        <v>96</v>
      </c>
      <c r="C113" s="135" t="s">
        <v>91</v>
      </c>
      <c r="D113" s="110">
        <v>250</v>
      </c>
      <c r="E113" s="457">
        <v>350</v>
      </c>
      <c r="F113" s="110">
        <v>550</v>
      </c>
      <c r="G113" s="457">
        <f t="shared" si="18"/>
        <v>770</v>
      </c>
      <c r="H113" s="128">
        <v>35</v>
      </c>
      <c r="I113" s="118">
        <v>1650</v>
      </c>
      <c r="J113" s="128">
        <v>65</v>
      </c>
      <c r="K113" s="118">
        <v>2500</v>
      </c>
      <c r="L113" s="28"/>
      <c r="Y113" s="12"/>
    </row>
    <row r="114" spans="1:25" s="5" customFormat="1" ht="22" customHeight="1" thickBot="1">
      <c r="A114" s="149"/>
      <c r="B114" s="136"/>
      <c r="C114" s="136"/>
      <c r="D114" s="287"/>
      <c r="E114" s="287"/>
      <c r="F114" s="95"/>
      <c r="G114" s="95"/>
      <c r="H114" s="95"/>
      <c r="I114" s="95"/>
      <c r="J114" s="95"/>
      <c r="K114" s="122"/>
      <c r="L114" s="137"/>
      <c r="Y114" s="12"/>
    </row>
    <row r="115" spans="1:25" s="5" customFormat="1" ht="39" customHeight="1" thickBot="1">
      <c r="A115" s="489" t="s">
        <v>29</v>
      </c>
      <c r="B115" s="69"/>
      <c r="C115" s="70"/>
      <c r="D115" s="272"/>
      <c r="E115" s="272"/>
      <c r="F115" s="98"/>
      <c r="G115" s="98"/>
      <c r="H115" s="70"/>
      <c r="I115" s="70"/>
      <c r="J115" s="728"/>
      <c r="K115" s="728"/>
      <c r="L115" s="71"/>
      <c r="Y115" s="12"/>
    </row>
    <row r="116" spans="1:25" s="5" customFormat="1" ht="30" customHeight="1">
      <c r="A116" s="142" t="s">
        <v>83</v>
      </c>
      <c r="B116" s="129" t="s">
        <v>100</v>
      </c>
      <c r="C116" s="130" t="s">
        <v>24</v>
      </c>
      <c r="D116" s="249">
        <v>250</v>
      </c>
      <c r="E116" s="451">
        <v>350</v>
      </c>
      <c r="F116" s="249">
        <v>550</v>
      </c>
      <c r="G116" s="451">
        <f t="shared" si="19" ref="G116:G123">(F116*2)-((F116*2)*30%)</f>
        <v>770</v>
      </c>
      <c r="H116" s="250">
        <v>50</v>
      </c>
      <c r="I116" s="251">
        <v>1800</v>
      </c>
      <c r="J116" s="250">
        <v>100</v>
      </c>
      <c r="K116" s="251">
        <v>2900</v>
      </c>
      <c r="L116" s="60"/>
      <c r="Y116" s="12"/>
    </row>
    <row r="117" spans="1:25" s="5" customFormat="1" ht="30" customHeight="1">
      <c r="A117" s="143" t="s">
        <v>84</v>
      </c>
      <c r="B117" s="131" t="s">
        <v>99</v>
      </c>
      <c r="C117" s="132" t="s">
        <v>24</v>
      </c>
      <c r="D117" s="113">
        <v>250</v>
      </c>
      <c r="E117" s="452">
        <v>400</v>
      </c>
      <c r="F117" s="113">
        <v>700</v>
      </c>
      <c r="G117" s="452">
        <f t="shared" si="19"/>
        <v>980</v>
      </c>
      <c r="H117" s="127">
        <v>50</v>
      </c>
      <c r="I117" s="117">
        <v>1950</v>
      </c>
      <c r="J117" s="127">
        <v>100</v>
      </c>
      <c r="K117" s="117">
        <v>3200</v>
      </c>
      <c r="L117" s="27"/>
      <c r="Y117" s="12"/>
    </row>
    <row r="118" spans="1:25" s="5" customFormat="1" ht="30" customHeight="1">
      <c r="A118" s="143" t="s">
        <v>127</v>
      </c>
      <c r="B118" s="131" t="s">
        <v>132</v>
      </c>
      <c r="C118" s="132" t="s">
        <v>24</v>
      </c>
      <c r="D118" s="113">
        <v>250</v>
      </c>
      <c r="E118" s="452">
        <v>350</v>
      </c>
      <c r="F118" s="113">
        <v>650</v>
      </c>
      <c r="G118" s="452">
        <f t="shared" si="19"/>
        <v>910</v>
      </c>
      <c r="H118" s="127">
        <v>25</v>
      </c>
      <c r="I118" s="117">
        <v>1600</v>
      </c>
      <c r="J118" s="127">
        <v>50</v>
      </c>
      <c r="K118" s="117">
        <v>2500</v>
      </c>
      <c r="L118" s="27"/>
      <c r="Y118" s="12"/>
    </row>
    <row r="119" spans="1:25" s="5" customFormat="1" ht="30" customHeight="1">
      <c r="A119" s="143" t="s">
        <v>105</v>
      </c>
      <c r="B119" s="131" t="s">
        <v>212</v>
      </c>
      <c r="C119" s="132" t="s">
        <v>24</v>
      </c>
      <c r="D119" s="113">
        <v>250</v>
      </c>
      <c r="E119" s="452">
        <v>350</v>
      </c>
      <c r="F119" s="113">
        <v>600</v>
      </c>
      <c r="G119" s="452">
        <f t="shared" si="19"/>
        <v>840</v>
      </c>
      <c r="H119" s="127">
        <v>75</v>
      </c>
      <c r="I119" s="117">
        <v>2150</v>
      </c>
      <c r="J119" s="127">
        <v>125</v>
      </c>
      <c r="K119" s="117">
        <v>3300</v>
      </c>
      <c r="L119" s="59"/>
      <c r="Y119" s="12"/>
    </row>
    <row r="120" spans="1:25" s="5" customFormat="1" ht="30" customHeight="1">
      <c r="A120" s="143" t="s">
        <v>30</v>
      </c>
      <c r="B120" s="131" t="s">
        <v>31</v>
      </c>
      <c r="C120" s="132" t="s">
        <v>23</v>
      </c>
      <c r="D120" s="113">
        <v>250</v>
      </c>
      <c r="E120" s="452">
        <v>400</v>
      </c>
      <c r="F120" s="113">
        <v>750</v>
      </c>
      <c r="G120" s="452">
        <f t="shared" si="19"/>
        <v>1050</v>
      </c>
      <c r="H120" s="127">
        <v>75</v>
      </c>
      <c r="I120" s="117">
        <v>2400</v>
      </c>
      <c r="J120" s="127">
        <v>100</v>
      </c>
      <c r="K120" s="117">
        <v>3300</v>
      </c>
      <c r="L120" s="59"/>
      <c r="Y120" s="12"/>
    </row>
    <row r="121" spans="1:25" s="56" customFormat="1" ht="30" customHeight="1">
      <c r="A121" s="143" t="s">
        <v>85</v>
      </c>
      <c r="B121" s="131" t="s">
        <v>102</v>
      </c>
      <c r="C121" s="132" t="s">
        <v>90</v>
      </c>
      <c r="D121" s="113">
        <v>250</v>
      </c>
      <c r="E121" s="452">
        <v>400</v>
      </c>
      <c r="F121" s="113">
        <v>700</v>
      </c>
      <c r="G121" s="452">
        <f t="shared" si="19"/>
        <v>980</v>
      </c>
      <c r="H121" s="127">
        <v>50</v>
      </c>
      <c r="I121" s="117">
        <v>1950</v>
      </c>
      <c r="J121" s="127">
        <v>75</v>
      </c>
      <c r="K121" s="117">
        <v>2850</v>
      </c>
      <c r="L121" s="27"/>
      <c r="Y121" s="57"/>
    </row>
    <row r="122" spans="1:25" s="56" customFormat="1" ht="30" customHeight="1">
      <c r="A122" s="143" t="s">
        <v>86</v>
      </c>
      <c r="B122" s="131" t="s">
        <v>101</v>
      </c>
      <c r="C122" s="132" t="s">
        <v>90</v>
      </c>
      <c r="D122" s="113">
        <v>250</v>
      </c>
      <c r="E122" s="452">
        <v>400</v>
      </c>
      <c r="F122" s="113">
        <v>700</v>
      </c>
      <c r="G122" s="452">
        <f t="shared" si="19"/>
        <v>980</v>
      </c>
      <c r="H122" s="127">
        <v>50</v>
      </c>
      <c r="I122" s="117">
        <v>1950</v>
      </c>
      <c r="J122" s="127">
        <v>75</v>
      </c>
      <c r="K122" s="117">
        <v>2850</v>
      </c>
      <c r="L122" s="59"/>
      <c r="Y122" s="57"/>
    </row>
    <row r="123" spans="1:58" s="56" customFormat="1" ht="30" customHeight="1" thickBot="1">
      <c r="A123" s="145" t="s">
        <v>87</v>
      </c>
      <c r="B123" s="134" t="s">
        <v>88</v>
      </c>
      <c r="C123" s="135" t="s">
        <v>89</v>
      </c>
      <c r="D123" s="110">
        <v>300</v>
      </c>
      <c r="E123" s="457">
        <v>550</v>
      </c>
      <c r="F123" s="110">
        <v>1000</v>
      </c>
      <c r="G123" s="457">
        <f t="shared" si="19"/>
        <v>1400</v>
      </c>
      <c r="H123" s="128">
        <v>20</v>
      </c>
      <c r="I123" s="118">
        <v>1650</v>
      </c>
      <c r="J123" s="128">
        <v>30</v>
      </c>
      <c r="K123" s="118">
        <v>2400</v>
      </c>
      <c r="L123" s="28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6"/>
      <c r="Z123" s="65"/>
      <c r="AA123" s="65"/>
      <c r="AB123" s="65"/>
      <c r="AC123" s="65"/>
      <c r="AD123" s="65"/>
      <c r="AE123" s="65"/>
      <c r="AF123" s="65"/>
      <c r="AG123" s="65"/>
      <c r="AH123" s="65"/>
      <c r="AI123" s="65"/>
      <c r="AJ123" s="65"/>
      <c r="AK123" s="65"/>
      <c r="AL123" s="65"/>
      <c r="AM123" s="65"/>
      <c r="AN123" s="65"/>
      <c r="AO123" s="65"/>
      <c r="AP123" s="65"/>
      <c r="AQ123" s="65"/>
      <c r="AR123" s="65"/>
      <c r="AS123" s="65"/>
      <c r="AT123" s="65"/>
      <c r="AU123" s="65"/>
      <c r="AV123" s="65"/>
      <c r="AW123" s="65"/>
      <c r="AX123" s="65"/>
      <c r="AY123" s="65"/>
      <c r="AZ123" s="65"/>
      <c r="BA123" s="65"/>
      <c r="BB123" s="65"/>
      <c r="BC123" s="65"/>
      <c r="BD123" s="65"/>
      <c r="BE123" s="65"/>
      <c r="BF123" s="65"/>
    </row>
    <row r="124" spans="1:25" s="5" customFormat="1" ht="18">
      <c r="A124" s="460"/>
      <c r="B124" s="4"/>
      <c r="C124" s="4"/>
      <c r="D124" s="259"/>
      <c r="E124" s="259"/>
      <c r="F124" s="36"/>
      <c r="G124" s="36"/>
      <c r="H124" s="461"/>
      <c r="I124" s="29"/>
      <c r="J124" s="461"/>
      <c r="K124" s="36"/>
      <c r="L124" s="462"/>
      <c r="Y124" s="12"/>
    </row>
    <row r="125" spans="1:25" s="5" customFormat="1" ht="18">
      <c r="A125" s="460"/>
      <c r="B125" s="4"/>
      <c r="C125" s="4"/>
      <c r="D125" s="259"/>
      <c r="E125" s="259"/>
      <c r="F125" s="36"/>
      <c r="G125" s="36"/>
      <c r="H125" s="461"/>
      <c r="I125" s="29"/>
      <c r="J125" s="461"/>
      <c r="K125" s="36"/>
      <c r="L125" s="462"/>
      <c r="Y125" s="12"/>
    </row>
    <row r="126" spans="1:25" s="5" customFormat="1" ht="18">
      <c r="A126" s="460"/>
      <c r="B126" s="4"/>
      <c r="C126" s="4"/>
      <c r="D126" s="259"/>
      <c r="E126" s="259"/>
      <c r="F126" s="36"/>
      <c r="G126" s="36"/>
      <c r="H126" s="461"/>
      <c r="I126" s="29"/>
      <c r="J126" s="461"/>
      <c r="K126" s="36"/>
      <c r="L126" s="462"/>
      <c r="Y126" s="12"/>
    </row>
    <row r="127" spans="1:25" s="5" customFormat="1" ht="19" thickBot="1">
      <c r="A127" s="460"/>
      <c r="B127" s="4"/>
      <c r="C127" s="4"/>
      <c r="D127" s="259"/>
      <c r="E127" s="259"/>
      <c r="F127" s="36"/>
      <c r="G127" s="36"/>
      <c r="H127" s="461"/>
      <c r="I127" s="29"/>
      <c r="J127" s="461"/>
      <c r="K127" s="36"/>
      <c r="L127" s="462"/>
      <c r="Y127" s="12"/>
    </row>
    <row r="128" spans="1:25" s="5" customFormat="1" ht="38" customHeight="1" thickBot="1">
      <c r="A128" s="464" t="s">
        <v>138</v>
      </c>
      <c r="B128" s="465"/>
      <c r="C128" s="466"/>
      <c r="D128" s="467"/>
      <c r="E128" s="467"/>
      <c r="F128" s="478" t="s">
        <v>219</v>
      </c>
      <c r="G128" s="468"/>
      <c r="H128" s="466"/>
      <c r="I128" s="466"/>
      <c r="J128" s="479"/>
      <c r="K128" s="480" t="s">
        <v>218</v>
      </c>
      <c r="L128" s="469"/>
      <c r="Y128" s="12"/>
    </row>
    <row r="129" spans="1:25" s="5" customFormat="1" ht="30" customHeight="1">
      <c r="A129" s="175" t="s">
        <v>140</v>
      </c>
      <c r="B129" s="176"/>
      <c r="C129" s="177" t="s">
        <v>24</v>
      </c>
      <c r="D129" s="249"/>
      <c r="E129" s="451"/>
      <c r="F129" s="249">
        <v>400</v>
      </c>
      <c r="G129" s="451"/>
      <c r="H129" s="250"/>
      <c r="I129" s="251"/>
      <c r="J129" s="250"/>
      <c r="K129" s="251">
        <v>5200</v>
      </c>
      <c r="L129" s="178"/>
      <c r="Y129" s="12"/>
    </row>
    <row r="130" spans="1:25" s="5" customFormat="1" ht="30" customHeight="1">
      <c r="A130" s="143" t="s">
        <v>141</v>
      </c>
      <c r="B130" s="131"/>
      <c r="C130" s="132" t="s">
        <v>24</v>
      </c>
      <c r="D130" s="113"/>
      <c r="E130" s="452"/>
      <c r="F130" s="113">
        <v>400</v>
      </c>
      <c r="G130" s="452"/>
      <c r="H130" s="127"/>
      <c r="I130" s="117"/>
      <c r="J130" s="127"/>
      <c r="K130" s="117">
        <v>5200</v>
      </c>
      <c r="L130" s="27"/>
      <c r="Y130" s="12"/>
    </row>
    <row r="131" spans="1:25" s="5" customFormat="1" ht="30" customHeight="1">
      <c r="A131" s="143" t="s">
        <v>142</v>
      </c>
      <c r="B131" s="131"/>
      <c r="C131" s="132" t="s">
        <v>24</v>
      </c>
      <c r="D131" s="113"/>
      <c r="E131" s="452"/>
      <c r="F131" s="113">
        <v>400</v>
      </c>
      <c r="G131" s="452"/>
      <c r="H131" s="127"/>
      <c r="I131" s="117"/>
      <c r="J131" s="127"/>
      <c r="K131" s="117">
        <v>5200</v>
      </c>
      <c r="L131" s="27"/>
      <c r="Y131" s="12"/>
    </row>
    <row r="132" spans="1:25" s="5" customFormat="1" ht="30" customHeight="1">
      <c r="A132" s="143" t="s">
        <v>143</v>
      </c>
      <c r="B132" s="131"/>
      <c r="C132" s="132" t="s">
        <v>24</v>
      </c>
      <c r="D132" s="113"/>
      <c r="E132" s="452"/>
      <c r="F132" s="113">
        <v>400</v>
      </c>
      <c r="G132" s="452"/>
      <c r="H132" s="127"/>
      <c r="I132" s="117"/>
      <c r="J132" s="127"/>
      <c r="K132" s="117">
        <v>5200</v>
      </c>
      <c r="L132" s="27"/>
      <c r="Y132" s="12"/>
    </row>
    <row r="133" spans="1:25" s="5" customFormat="1" ht="30" customHeight="1">
      <c r="A133" s="143" t="s">
        <v>139</v>
      </c>
      <c r="B133" s="131"/>
      <c r="C133" s="132" t="s">
        <v>24</v>
      </c>
      <c r="D133" s="113"/>
      <c r="E133" s="452"/>
      <c r="F133" s="113">
        <v>400</v>
      </c>
      <c r="G133" s="452"/>
      <c r="H133" s="127"/>
      <c r="I133" s="117"/>
      <c r="J133" s="127"/>
      <c r="K133" s="117">
        <v>5200</v>
      </c>
      <c r="L133" s="59"/>
      <c r="Y133" s="12"/>
    </row>
    <row r="134" spans="1:25" s="5" customFormat="1" ht="30" customHeight="1">
      <c r="A134" s="143" t="s">
        <v>144</v>
      </c>
      <c r="B134" s="131"/>
      <c r="C134" s="132" t="s">
        <v>24</v>
      </c>
      <c r="D134" s="113"/>
      <c r="E134" s="452"/>
      <c r="F134" s="113">
        <v>400</v>
      </c>
      <c r="G134" s="452"/>
      <c r="H134" s="127"/>
      <c r="I134" s="117"/>
      <c r="J134" s="127"/>
      <c r="K134" s="117">
        <v>5200</v>
      </c>
      <c r="L134" s="59"/>
      <c r="Y134" s="12"/>
    </row>
    <row r="135" spans="1:25" s="5" customFormat="1" ht="30" customHeight="1">
      <c r="A135" s="143" t="s">
        <v>145</v>
      </c>
      <c r="B135" s="131"/>
      <c r="C135" s="132" t="s">
        <v>24</v>
      </c>
      <c r="D135" s="113"/>
      <c r="E135" s="452"/>
      <c r="F135" s="113">
        <v>400</v>
      </c>
      <c r="G135" s="452"/>
      <c r="H135" s="127"/>
      <c r="I135" s="117"/>
      <c r="J135" s="127"/>
      <c r="K135" s="117">
        <v>5200</v>
      </c>
      <c r="L135" s="27"/>
      <c r="Y135" s="12"/>
    </row>
    <row r="136" spans="1:25" s="5" customFormat="1" ht="30" customHeight="1">
      <c r="A136" s="143" t="s">
        <v>146</v>
      </c>
      <c r="B136" s="131"/>
      <c r="C136" s="132" t="s">
        <v>24</v>
      </c>
      <c r="D136" s="113"/>
      <c r="E136" s="452"/>
      <c r="F136" s="113">
        <v>400</v>
      </c>
      <c r="G136" s="452"/>
      <c r="H136" s="127"/>
      <c r="I136" s="117"/>
      <c r="J136" s="127"/>
      <c r="K136" s="117">
        <v>5200</v>
      </c>
      <c r="L136" s="59"/>
      <c r="Y136" s="12"/>
    </row>
    <row r="137" spans="1:25" s="5" customFormat="1" ht="30" customHeight="1" thickBot="1">
      <c r="A137" s="145" t="s">
        <v>147</v>
      </c>
      <c r="B137" s="134"/>
      <c r="C137" s="135" t="s">
        <v>24</v>
      </c>
      <c r="D137" s="257"/>
      <c r="E137" s="463"/>
      <c r="F137" s="257">
        <v>400</v>
      </c>
      <c r="G137" s="463"/>
      <c r="H137" s="128"/>
      <c r="I137" s="118"/>
      <c r="J137" s="128"/>
      <c r="K137" s="118">
        <v>5200</v>
      </c>
      <c r="L137" s="28"/>
      <c r="Y137" s="12"/>
    </row>
    <row r="138" spans="1:25" s="5" customFormat="1" ht="18">
      <c r="A138" s="56"/>
      <c r="D138" s="261"/>
      <c r="E138" s="261"/>
      <c r="F138" s="40"/>
      <c r="G138" s="40"/>
      <c r="H138" s="15"/>
      <c r="I138" s="33"/>
      <c r="J138" s="15"/>
      <c r="K138" s="40"/>
      <c r="Y138" s="12"/>
    </row>
    <row r="139" spans="1:25" s="5" customFormat="1" ht="18">
      <c r="A139" s="56"/>
      <c r="D139" s="261"/>
      <c r="E139" s="261"/>
      <c r="F139" s="40"/>
      <c r="G139" s="40"/>
      <c r="H139" s="15"/>
      <c r="I139" s="33"/>
      <c r="J139" s="15"/>
      <c r="K139" s="40"/>
      <c r="Y139" s="12"/>
    </row>
    <row r="140" spans="1:25" s="5" customFormat="1" ht="18">
      <c r="A140" s="56"/>
      <c r="D140" s="261"/>
      <c r="E140" s="261"/>
      <c r="F140" s="40"/>
      <c r="G140" s="40"/>
      <c r="H140" s="15"/>
      <c r="I140" s="33"/>
      <c r="J140" s="15"/>
      <c r="K140" s="40"/>
      <c r="Y140" s="12"/>
    </row>
    <row r="141" spans="1:25" s="5" customFormat="1" ht="18">
      <c r="A141" s="56"/>
      <c r="D141" s="261"/>
      <c r="E141" s="261"/>
      <c r="F141" s="40"/>
      <c r="G141" s="40"/>
      <c r="H141" s="15"/>
      <c r="I141" s="33"/>
      <c r="J141" s="15"/>
      <c r="K141" s="40"/>
      <c r="Y141" s="12"/>
    </row>
    <row r="142" spans="1:25" s="5" customFormat="1" ht="18">
      <c r="A142" s="56"/>
      <c r="D142" s="261"/>
      <c r="E142" s="261"/>
      <c r="F142" s="40"/>
      <c r="G142" s="40"/>
      <c r="H142" s="15"/>
      <c r="I142" s="33"/>
      <c r="J142" s="15"/>
      <c r="K142" s="40"/>
      <c r="Y142" s="12"/>
    </row>
    <row r="143" spans="1:25" s="5" customFormat="1" ht="18">
      <c r="A143" s="56"/>
      <c r="D143" s="261"/>
      <c r="E143" s="261"/>
      <c r="F143" s="40"/>
      <c r="G143" s="40"/>
      <c r="H143" s="15"/>
      <c r="I143" s="33"/>
      <c r="J143" s="15"/>
      <c r="K143" s="40"/>
      <c r="Y143" s="12"/>
    </row>
    <row r="144" spans="1:25" s="5" customFormat="1" ht="18">
      <c r="A144" s="56"/>
      <c r="D144" s="261"/>
      <c r="E144" s="261"/>
      <c r="F144" s="40"/>
      <c r="G144" s="40"/>
      <c r="H144" s="15"/>
      <c r="I144" s="33"/>
      <c r="J144" s="15"/>
      <c r="K144" s="40"/>
      <c r="Y144" s="12"/>
    </row>
    <row r="145" spans="1:25" s="5" customFormat="1" ht="18">
      <c r="A145" s="56"/>
      <c r="D145" s="261"/>
      <c r="E145" s="261"/>
      <c r="F145" s="40"/>
      <c r="G145" s="40"/>
      <c r="H145" s="15"/>
      <c r="I145" s="33"/>
      <c r="J145" s="15"/>
      <c r="K145" s="40"/>
      <c r="Y145" s="12"/>
    </row>
    <row r="146" spans="1:25" s="5" customFormat="1" ht="18">
      <c r="A146" s="56"/>
      <c r="D146" s="261"/>
      <c r="E146" s="261"/>
      <c r="F146" s="40"/>
      <c r="G146" s="40"/>
      <c r="H146" s="15"/>
      <c r="I146" s="33"/>
      <c r="J146" s="15"/>
      <c r="K146" s="40"/>
      <c r="Y146" s="12"/>
    </row>
    <row r="147" spans="1:25" s="5" customFormat="1" ht="18">
      <c r="A147" s="56"/>
      <c r="D147" s="261"/>
      <c r="E147" s="261"/>
      <c r="F147" s="40"/>
      <c r="G147" s="40"/>
      <c r="H147" s="15"/>
      <c r="I147" s="33"/>
      <c r="J147" s="15"/>
      <c r="K147" s="40"/>
      <c r="Y147" s="12"/>
    </row>
    <row r="148" spans="1:25" s="5" customFormat="1" ht="18">
      <c r="A148" s="56"/>
      <c r="D148" s="261"/>
      <c r="E148" s="261"/>
      <c r="F148" s="40"/>
      <c r="G148" s="40"/>
      <c r="H148" s="15"/>
      <c r="I148" s="33"/>
      <c r="J148" s="15"/>
      <c r="K148" s="40"/>
      <c r="Y148" s="12"/>
    </row>
    <row r="149" spans="1:25" s="5" customFormat="1" ht="18">
      <c r="A149" s="56"/>
      <c r="D149" s="261"/>
      <c r="E149" s="261"/>
      <c r="F149" s="40"/>
      <c r="G149" s="40"/>
      <c r="H149" s="15"/>
      <c r="I149" s="33"/>
      <c r="J149" s="15"/>
      <c r="K149" s="40"/>
      <c r="Y149" s="12"/>
    </row>
    <row r="150" spans="1:25" s="5" customFormat="1" ht="18">
      <c r="A150" s="56"/>
      <c r="D150" s="261"/>
      <c r="E150" s="261"/>
      <c r="F150" s="40"/>
      <c r="G150" s="40"/>
      <c r="H150" s="15"/>
      <c r="I150" s="33"/>
      <c r="J150" s="15"/>
      <c r="K150" s="40"/>
      <c r="Y150" s="12"/>
    </row>
    <row r="151" spans="1:25" s="5" customFormat="1" ht="18">
      <c r="A151" s="56"/>
      <c r="D151" s="261"/>
      <c r="E151" s="261"/>
      <c r="F151" s="40"/>
      <c r="G151" s="40"/>
      <c r="H151" s="15"/>
      <c r="I151" s="33"/>
      <c r="J151" s="15"/>
      <c r="K151" s="40"/>
      <c r="Y151" s="12"/>
    </row>
    <row r="152" spans="1:25" s="5" customFormat="1" ht="18">
      <c r="A152" s="56"/>
      <c r="D152" s="261"/>
      <c r="E152" s="261"/>
      <c r="F152" s="40"/>
      <c r="G152" s="40"/>
      <c r="H152" s="15"/>
      <c r="I152" s="33"/>
      <c r="J152" s="15"/>
      <c r="K152" s="40"/>
      <c r="Y152" s="12"/>
    </row>
    <row r="153" spans="1:25" s="5" customFormat="1" ht="18">
      <c r="A153" s="56"/>
      <c r="D153" s="261"/>
      <c r="E153" s="261"/>
      <c r="F153" s="40"/>
      <c r="G153" s="40"/>
      <c r="H153" s="15"/>
      <c r="I153" s="33"/>
      <c r="J153" s="15"/>
      <c r="K153" s="40"/>
      <c r="Y153" s="12"/>
    </row>
    <row r="154" spans="1:25" s="5" customFormat="1" ht="18">
      <c r="A154" s="56"/>
      <c r="D154" s="261"/>
      <c r="E154" s="261"/>
      <c r="F154" s="40"/>
      <c r="G154" s="40"/>
      <c r="H154" s="15"/>
      <c r="I154" s="33"/>
      <c r="J154" s="15"/>
      <c r="K154" s="40"/>
      <c r="Y154" s="12"/>
    </row>
    <row r="155" spans="1:25" s="5" customFormat="1" ht="18">
      <c r="A155" s="56"/>
      <c r="D155" s="261"/>
      <c r="E155" s="261"/>
      <c r="F155" s="40"/>
      <c r="G155" s="40"/>
      <c r="H155" s="15"/>
      <c r="I155" s="33"/>
      <c r="J155" s="15"/>
      <c r="K155" s="40"/>
      <c r="Y155" s="12"/>
    </row>
    <row r="156" spans="1:25" s="5" customFormat="1" ht="18">
      <c r="A156" s="56"/>
      <c r="D156" s="261"/>
      <c r="E156" s="261"/>
      <c r="F156" s="40"/>
      <c r="G156" s="40"/>
      <c r="H156" s="15"/>
      <c r="I156" s="33"/>
      <c r="J156" s="15"/>
      <c r="K156" s="40"/>
      <c r="Y156" s="12"/>
    </row>
    <row r="157" spans="1:25" s="5" customFormat="1" ht="18">
      <c r="A157" s="56"/>
      <c r="D157" s="261"/>
      <c r="E157" s="261"/>
      <c r="F157" s="40"/>
      <c r="G157" s="40"/>
      <c r="H157" s="15"/>
      <c r="I157" s="33"/>
      <c r="J157" s="15"/>
      <c r="K157" s="40"/>
      <c r="Y157" s="12"/>
    </row>
    <row r="158" spans="1:25" s="5" customFormat="1" ht="18">
      <c r="A158" s="56"/>
      <c r="D158" s="261"/>
      <c r="E158" s="261"/>
      <c r="F158" s="40"/>
      <c r="G158" s="40"/>
      <c r="H158" s="15"/>
      <c r="I158" s="33"/>
      <c r="J158" s="15"/>
      <c r="K158" s="40"/>
      <c r="Y158" s="12"/>
    </row>
    <row r="159" spans="1:25" s="5" customFormat="1" ht="18">
      <c r="A159" s="56"/>
      <c r="D159" s="261"/>
      <c r="E159" s="261"/>
      <c r="F159" s="40"/>
      <c r="G159" s="40"/>
      <c r="H159" s="15"/>
      <c r="I159" s="33"/>
      <c r="J159" s="15"/>
      <c r="K159" s="40"/>
      <c r="Y159" s="12"/>
    </row>
    <row r="160" spans="1:25" s="5" customFormat="1" ht="18">
      <c r="A160" s="56"/>
      <c r="D160" s="261"/>
      <c r="E160" s="261"/>
      <c r="F160" s="40"/>
      <c r="G160" s="40"/>
      <c r="H160" s="15"/>
      <c r="I160" s="33"/>
      <c r="J160" s="15"/>
      <c r="K160" s="40"/>
      <c r="Y160" s="12"/>
    </row>
    <row r="161" spans="1:25" s="5" customFormat="1" ht="18">
      <c r="A161" s="56"/>
      <c r="D161" s="261"/>
      <c r="E161" s="261"/>
      <c r="F161" s="40"/>
      <c r="G161" s="40"/>
      <c r="H161" s="15"/>
      <c r="I161" s="33"/>
      <c r="J161" s="15"/>
      <c r="K161" s="40"/>
      <c r="Y161" s="12"/>
    </row>
    <row r="162" spans="1:25" s="5" customFormat="1" ht="18">
      <c r="A162" s="56"/>
      <c r="D162" s="261"/>
      <c r="E162" s="261"/>
      <c r="F162" s="40"/>
      <c r="G162" s="40"/>
      <c r="H162" s="15"/>
      <c r="I162" s="33"/>
      <c r="J162" s="15"/>
      <c r="K162" s="40"/>
      <c r="Y162" s="12"/>
    </row>
    <row r="163" spans="1:25" s="5" customFormat="1" ht="18">
      <c r="A163" s="56"/>
      <c r="D163" s="261"/>
      <c r="E163" s="261"/>
      <c r="F163" s="40"/>
      <c r="G163" s="40"/>
      <c r="H163" s="15"/>
      <c r="I163" s="33"/>
      <c r="J163" s="15"/>
      <c r="K163" s="40"/>
      <c r="Y163" s="12"/>
    </row>
    <row r="164" spans="1:25" s="5" customFormat="1" ht="18">
      <c r="A164" s="56"/>
      <c r="D164" s="261"/>
      <c r="E164" s="261"/>
      <c r="F164" s="40"/>
      <c r="G164" s="40"/>
      <c r="H164" s="15"/>
      <c r="I164" s="33"/>
      <c r="J164" s="15"/>
      <c r="K164" s="40"/>
      <c r="Y164" s="12"/>
    </row>
    <row r="165" spans="1:25" s="5" customFormat="1" ht="18">
      <c r="A165" s="56"/>
      <c r="D165" s="261"/>
      <c r="E165" s="261"/>
      <c r="F165" s="40"/>
      <c r="G165" s="40"/>
      <c r="H165" s="15"/>
      <c r="I165" s="33"/>
      <c r="J165" s="15"/>
      <c r="K165" s="40"/>
      <c r="Y165" s="12"/>
    </row>
    <row r="166" spans="1:25" s="5" customFormat="1" ht="18">
      <c r="A166" s="56"/>
      <c r="D166" s="261"/>
      <c r="E166" s="261"/>
      <c r="F166" s="40"/>
      <c r="G166" s="40"/>
      <c r="H166" s="15"/>
      <c r="I166" s="33"/>
      <c r="J166" s="15"/>
      <c r="K166" s="40"/>
      <c r="Y166" s="12"/>
    </row>
    <row r="167" spans="1:25" s="5" customFormat="1" ht="18">
      <c r="A167" s="56"/>
      <c r="D167" s="261"/>
      <c r="E167" s="261"/>
      <c r="F167" s="40"/>
      <c r="G167" s="40"/>
      <c r="H167" s="15"/>
      <c r="I167" s="33"/>
      <c r="J167" s="15"/>
      <c r="K167" s="40"/>
      <c r="Y167" s="12"/>
    </row>
    <row r="168" spans="1:25" s="5" customFormat="1" ht="18">
      <c r="A168" s="56"/>
      <c r="D168" s="261"/>
      <c r="E168" s="261"/>
      <c r="F168" s="40"/>
      <c r="G168" s="40"/>
      <c r="H168" s="15"/>
      <c r="I168" s="33"/>
      <c r="J168" s="15"/>
      <c r="K168" s="40"/>
      <c r="Y168" s="12"/>
    </row>
    <row r="169" spans="1:25" s="5" customFormat="1" ht="18">
      <c r="A169" s="56"/>
      <c r="D169" s="261"/>
      <c r="E169" s="261"/>
      <c r="F169" s="40"/>
      <c r="G169" s="40"/>
      <c r="H169" s="15"/>
      <c r="I169" s="33"/>
      <c r="J169" s="15"/>
      <c r="K169" s="40"/>
      <c r="Y169" s="12"/>
    </row>
    <row r="170" spans="1:25" s="5" customFormat="1" ht="18">
      <c r="A170" s="56"/>
      <c r="D170" s="261"/>
      <c r="E170" s="261"/>
      <c r="F170" s="40"/>
      <c r="G170" s="40"/>
      <c r="H170" s="15"/>
      <c r="I170" s="33"/>
      <c r="J170" s="15"/>
      <c r="K170" s="40"/>
      <c r="Y170" s="12"/>
    </row>
    <row r="171" spans="1:25" s="5" customFormat="1" ht="18">
      <c r="A171" s="56"/>
      <c r="D171" s="261"/>
      <c r="E171" s="261"/>
      <c r="F171" s="40"/>
      <c r="G171" s="40"/>
      <c r="H171" s="15"/>
      <c r="I171" s="33"/>
      <c r="J171" s="15"/>
      <c r="K171" s="40"/>
      <c r="Y171" s="12"/>
    </row>
    <row r="172" spans="1:25" s="5" customFormat="1" ht="18">
      <c r="A172" s="56"/>
      <c r="D172" s="261"/>
      <c r="E172" s="261"/>
      <c r="F172" s="40"/>
      <c r="G172" s="40"/>
      <c r="H172" s="15"/>
      <c r="I172" s="33"/>
      <c r="J172" s="15"/>
      <c r="K172" s="40"/>
      <c r="Y172" s="12"/>
    </row>
    <row r="173" spans="1:25" s="5" customFormat="1" ht="18">
      <c r="A173" s="56"/>
      <c r="D173" s="261"/>
      <c r="E173" s="261"/>
      <c r="F173" s="40"/>
      <c r="G173" s="40"/>
      <c r="H173" s="15"/>
      <c r="I173" s="33"/>
      <c r="J173" s="15"/>
      <c r="K173" s="40"/>
      <c r="Y173" s="12"/>
    </row>
    <row r="174" spans="1:25" s="5" customFormat="1" ht="18">
      <c r="A174" s="56"/>
      <c r="D174" s="261"/>
      <c r="E174" s="261"/>
      <c r="F174" s="40"/>
      <c r="G174" s="40"/>
      <c r="H174" s="15"/>
      <c r="I174" s="33"/>
      <c r="J174" s="15"/>
      <c r="K174" s="40"/>
      <c r="Y174" s="12"/>
    </row>
    <row r="175" spans="1:25" s="5" customFormat="1" ht="18">
      <c r="A175" s="56"/>
      <c r="D175" s="261"/>
      <c r="E175" s="261"/>
      <c r="F175" s="40"/>
      <c r="G175" s="40"/>
      <c r="H175" s="15"/>
      <c r="I175" s="33"/>
      <c r="J175" s="15"/>
      <c r="K175" s="40"/>
      <c r="Y175" s="12"/>
    </row>
    <row r="176" spans="1:25" s="5" customFormat="1" ht="18">
      <c r="A176" s="56"/>
      <c r="D176" s="261"/>
      <c r="E176" s="261"/>
      <c r="F176" s="40"/>
      <c r="G176" s="40"/>
      <c r="H176" s="15"/>
      <c r="I176" s="33"/>
      <c r="J176" s="15"/>
      <c r="K176" s="40"/>
      <c r="Y176" s="12"/>
    </row>
    <row r="177" spans="1:25" s="5" customFormat="1" ht="18">
      <c r="A177" s="56"/>
      <c r="D177" s="261"/>
      <c r="E177" s="261"/>
      <c r="F177" s="40"/>
      <c r="G177" s="40"/>
      <c r="H177" s="15"/>
      <c r="I177" s="33"/>
      <c r="J177" s="15"/>
      <c r="K177" s="40"/>
      <c r="Y177" s="12"/>
    </row>
    <row r="178" spans="1:25" s="5" customFormat="1" ht="18">
      <c r="A178" s="56"/>
      <c r="D178" s="261"/>
      <c r="E178" s="261"/>
      <c r="F178" s="40"/>
      <c r="G178" s="40"/>
      <c r="H178" s="15"/>
      <c r="I178" s="33"/>
      <c r="J178" s="15"/>
      <c r="K178" s="40"/>
      <c r="Y178" s="12"/>
    </row>
    <row r="179" spans="1:25" s="5" customFormat="1" ht="18">
      <c r="A179" s="56"/>
      <c r="D179" s="261"/>
      <c r="E179" s="261"/>
      <c r="F179" s="40"/>
      <c r="G179" s="40"/>
      <c r="H179" s="15"/>
      <c r="I179" s="33"/>
      <c r="J179" s="15"/>
      <c r="K179" s="40"/>
      <c r="Y179" s="12"/>
    </row>
    <row r="180" spans="1:25" s="5" customFormat="1" ht="18">
      <c r="A180" s="56"/>
      <c r="D180" s="261"/>
      <c r="E180" s="261"/>
      <c r="F180" s="40"/>
      <c r="G180" s="40"/>
      <c r="H180" s="15"/>
      <c r="I180" s="33"/>
      <c r="J180" s="15"/>
      <c r="K180" s="40"/>
      <c r="Y180" s="12"/>
    </row>
    <row r="181" spans="1:25" s="5" customFormat="1" ht="18">
      <c r="A181" s="56"/>
      <c r="D181" s="261"/>
      <c r="E181" s="261"/>
      <c r="F181" s="40"/>
      <c r="G181" s="40"/>
      <c r="H181" s="15"/>
      <c r="I181" s="33"/>
      <c r="J181" s="15"/>
      <c r="K181" s="40"/>
      <c r="Y181" s="12"/>
    </row>
    <row r="182" spans="1:25" s="5" customFormat="1" ht="18">
      <c r="A182" s="56"/>
      <c r="D182" s="261"/>
      <c r="E182" s="261"/>
      <c r="F182" s="40"/>
      <c r="G182" s="40"/>
      <c r="H182" s="15"/>
      <c r="I182" s="33"/>
      <c r="J182" s="15"/>
      <c r="K182" s="40"/>
      <c r="Y182" s="12"/>
    </row>
    <row r="183" spans="1:25" s="5" customFormat="1" ht="18">
      <c r="A183" s="56"/>
      <c r="D183" s="261"/>
      <c r="E183" s="261"/>
      <c r="F183" s="40"/>
      <c r="G183" s="40"/>
      <c r="H183" s="15"/>
      <c r="I183" s="33"/>
      <c r="J183" s="15"/>
      <c r="K183" s="40"/>
      <c r="Y183" s="12"/>
    </row>
    <row r="184" spans="1:25" s="5" customFormat="1" ht="18">
      <c r="A184" s="56"/>
      <c r="D184" s="261"/>
      <c r="E184" s="261"/>
      <c r="F184" s="40"/>
      <c r="G184" s="40"/>
      <c r="H184" s="15"/>
      <c r="I184" s="33"/>
      <c r="J184" s="15"/>
      <c r="K184" s="40"/>
      <c r="Y184" s="12"/>
    </row>
    <row r="185" spans="1:25" s="5" customFormat="1" ht="18">
      <c r="A185" s="56"/>
      <c r="D185" s="261"/>
      <c r="E185" s="261"/>
      <c r="F185" s="40"/>
      <c r="G185" s="40"/>
      <c r="H185" s="15"/>
      <c r="I185" s="33"/>
      <c r="J185" s="15"/>
      <c r="K185" s="40"/>
      <c r="Y185" s="12"/>
    </row>
    <row r="186" spans="1:25" s="5" customFormat="1" ht="18">
      <c r="A186" s="56"/>
      <c r="D186" s="261"/>
      <c r="E186" s="261"/>
      <c r="F186" s="40"/>
      <c r="G186" s="40"/>
      <c r="H186" s="15"/>
      <c r="I186" s="33"/>
      <c r="J186" s="15"/>
      <c r="K186" s="40"/>
      <c r="Y186" s="12"/>
    </row>
    <row r="187" spans="1:25" s="5" customFormat="1" ht="18">
      <c r="A187" s="56"/>
      <c r="D187" s="261"/>
      <c r="E187" s="261"/>
      <c r="F187" s="40"/>
      <c r="G187" s="40"/>
      <c r="H187" s="15"/>
      <c r="I187" s="33"/>
      <c r="J187" s="15"/>
      <c r="K187" s="40"/>
      <c r="Y187" s="12"/>
    </row>
    <row r="188" spans="1:25" s="5" customFormat="1" ht="18">
      <c r="A188" s="56"/>
      <c r="D188" s="261"/>
      <c r="E188" s="261"/>
      <c r="F188" s="40"/>
      <c r="G188" s="40"/>
      <c r="H188" s="15"/>
      <c r="I188" s="33"/>
      <c r="J188" s="15"/>
      <c r="K188" s="40"/>
      <c r="Y188" s="12"/>
    </row>
    <row r="189" spans="1:25" s="5" customFormat="1" ht="18">
      <c r="A189" s="56"/>
      <c r="D189" s="261"/>
      <c r="E189" s="261"/>
      <c r="F189" s="40"/>
      <c r="G189" s="40"/>
      <c r="H189" s="15"/>
      <c r="I189" s="33"/>
      <c r="J189" s="15"/>
      <c r="K189" s="40"/>
      <c r="Y189" s="12"/>
    </row>
    <row r="190" spans="1:25" s="5" customFormat="1" ht="18">
      <c r="A190" s="56"/>
      <c r="D190" s="261"/>
      <c r="E190" s="261"/>
      <c r="F190" s="40"/>
      <c r="G190" s="40"/>
      <c r="H190" s="15"/>
      <c r="I190" s="33"/>
      <c r="J190" s="15"/>
      <c r="K190" s="40"/>
      <c r="Y190" s="12"/>
    </row>
    <row r="191" spans="1:25" s="5" customFormat="1" ht="18">
      <c r="A191" s="56"/>
      <c r="D191" s="261"/>
      <c r="E191" s="261"/>
      <c r="F191" s="40"/>
      <c r="G191" s="40"/>
      <c r="H191" s="15"/>
      <c r="I191" s="33"/>
      <c r="J191" s="15"/>
      <c r="K191" s="40"/>
      <c r="Y191" s="12"/>
    </row>
    <row r="192" spans="1:25" s="5" customFormat="1" ht="18">
      <c r="A192" s="151"/>
      <c r="B192" s="8"/>
      <c r="C192" s="8"/>
      <c r="D192" s="261"/>
      <c r="E192" s="261"/>
      <c r="F192" s="40"/>
      <c r="G192" s="40"/>
      <c r="H192" s="8"/>
      <c r="I192" s="33"/>
      <c r="J192" s="8"/>
      <c r="K192" s="40"/>
      <c r="Y192" s="12"/>
    </row>
    <row r="193" spans="1:25" s="5" customFormat="1" ht="18">
      <c r="A193" s="151"/>
      <c r="B193" s="8"/>
      <c r="C193" s="8"/>
      <c r="D193" s="261"/>
      <c r="E193" s="261"/>
      <c r="F193" s="40"/>
      <c r="G193" s="40"/>
      <c r="H193" s="8"/>
      <c r="I193" s="33"/>
      <c r="J193" s="8"/>
      <c r="K193" s="40"/>
      <c r="Y193" s="12"/>
    </row>
    <row r="194" spans="1:25" s="5" customFormat="1" ht="18">
      <c r="A194" s="151"/>
      <c r="B194" s="8"/>
      <c r="C194" s="8"/>
      <c r="D194" s="261"/>
      <c r="E194" s="261"/>
      <c r="F194" s="40"/>
      <c r="G194" s="40"/>
      <c r="H194" s="8"/>
      <c r="I194" s="33"/>
      <c r="J194" s="8"/>
      <c r="K194" s="40"/>
      <c r="Y194" s="12"/>
    </row>
    <row r="195" spans="1:25" s="5" customFormat="1" ht="18">
      <c r="A195" s="151"/>
      <c r="B195" s="8"/>
      <c r="C195" s="8"/>
      <c r="D195" s="261"/>
      <c r="E195" s="261"/>
      <c r="F195" s="40"/>
      <c r="G195" s="40"/>
      <c r="H195" s="8"/>
      <c r="I195" s="33"/>
      <c r="J195" s="8"/>
      <c r="K195" s="40"/>
      <c r="Y195" s="12"/>
    </row>
    <row r="196" spans="1:25" s="5" customFormat="1" ht="18">
      <c r="A196" s="151"/>
      <c r="B196" s="8"/>
      <c r="C196" s="8"/>
      <c r="D196" s="261"/>
      <c r="E196" s="261"/>
      <c r="F196" s="40"/>
      <c r="G196" s="40"/>
      <c r="H196" s="8"/>
      <c r="I196" s="33"/>
      <c r="J196" s="8"/>
      <c r="K196" s="40"/>
      <c r="Y196" s="12"/>
    </row>
    <row r="197" spans="1:25" s="5" customFormat="1" ht="18">
      <c r="A197" s="151"/>
      <c r="B197" s="8"/>
      <c r="C197" s="8"/>
      <c r="D197" s="261"/>
      <c r="E197" s="261"/>
      <c r="F197" s="40"/>
      <c r="G197" s="40"/>
      <c r="H197" s="8"/>
      <c r="I197" s="33"/>
      <c r="J197" s="8"/>
      <c r="K197" s="40"/>
      <c r="Y197" s="12"/>
    </row>
    <row r="198" spans="1:25" s="5" customFormat="1" ht="18">
      <c r="A198" s="151"/>
      <c r="B198" s="8"/>
      <c r="C198" s="8"/>
      <c r="D198" s="261"/>
      <c r="E198" s="261"/>
      <c r="F198" s="40"/>
      <c r="G198" s="40"/>
      <c r="H198" s="8"/>
      <c r="I198" s="33"/>
      <c r="J198" s="8"/>
      <c r="K198" s="40"/>
      <c r="Y198" s="12"/>
    </row>
    <row r="199" spans="1:25" s="5" customFormat="1" ht="18">
      <c r="A199" s="151"/>
      <c r="B199" s="8"/>
      <c r="C199" s="8"/>
      <c r="D199" s="261"/>
      <c r="E199" s="261"/>
      <c r="F199" s="40"/>
      <c r="G199" s="40"/>
      <c r="H199" s="8"/>
      <c r="I199" s="33"/>
      <c r="J199" s="8"/>
      <c r="K199" s="40"/>
      <c r="Y199" s="12"/>
    </row>
    <row r="200" spans="1:25" s="5" customFormat="1" ht="18">
      <c r="A200" s="151"/>
      <c r="B200" s="8"/>
      <c r="C200" s="8"/>
      <c r="D200" s="261"/>
      <c r="E200" s="261"/>
      <c r="F200" s="40"/>
      <c r="G200" s="40"/>
      <c r="H200" s="8"/>
      <c r="I200" s="33"/>
      <c r="J200" s="8"/>
      <c r="K200" s="40"/>
      <c r="Y200" s="12"/>
    </row>
    <row r="201" spans="1:25" s="5" customFormat="1" ht="18">
      <c r="A201" s="151"/>
      <c r="B201" s="8"/>
      <c r="C201" s="8"/>
      <c r="D201" s="261"/>
      <c r="E201" s="261"/>
      <c r="F201" s="40"/>
      <c r="G201" s="40"/>
      <c r="H201" s="8"/>
      <c r="I201" s="33"/>
      <c r="J201" s="8"/>
      <c r="K201" s="40"/>
      <c r="Y201" s="12"/>
    </row>
    <row r="202" spans="1:25" s="5" customFormat="1" ht="18">
      <c r="A202" s="151"/>
      <c r="B202" s="8"/>
      <c r="C202" s="8"/>
      <c r="D202" s="261"/>
      <c r="E202" s="261"/>
      <c r="F202" s="40"/>
      <c r="G202" s="40"/>
      <c r="H202" s="8"/>
      <c r="I202" s="33"/>
      <c r="J202" s="8"/>
      <c r="K202" s="40"/>
      <c r="Y202" s="12"/>
    </row>
    <row r="203" spans="1:25" s="5" customFormat="1" ht="18">
      <c r="A203" s="151"/>
      <c r="B203" s="8"/>
      <c r="C203" s="8"/>
      <c r="D203" s="261"/>
      <c r="E203" s="261"/>
      <c r="F203" s="40"/>
      <c r="G203" s="40"/>
      <c r="H203" s="8"/>
      <c r="I203" s="33"/>
      <c r="J203" s="8"/>
      <c r="K203" s="40"/>
      <c r="Y203" s="12"/>
    </row>
    <row r="204" spans="1:25" s="5" customFormat="1" ht="18">
      <c r="A204" s="151"/>
      <c r="B204" s="8"/>
      <c r="C204" s="8"/>
      <c r="D204" s="261"/>
      <c r="E204" s="261"/>
      <c r="F204" s="40"/>
      <c r="G204" s="40"/>
      <c r="H204" s="8"/>
      <c r="I204" s="33"/>
      <c r="J204" s="8"/>
      <c r="K204" s="40"/>
      <c r="Y204" s="12"/>
    </row>
    <row r="205" spans="1:25" s="5" customFormat="1" ht="18">
      <c r="A205" s="151"/>
      <c r="B205" s="8"/>
      <c r="C205" s="8"/>
      <c r="D205" s="261"/>
      <c r="E205" s="261"/>
      <c r="F205" s="40"/>
      <c r="G205" s="40"/>
      <c r="H205" s="8"/>
      <c r="I205" s="33"/>
      <c r="J205" s="8"/>
      <c r="K205" s="40"/>
      <c r="Y205" s="12"/>
    </row>
    <row r="206" spans="1:25" s="5" customFormat="1" ht="18">
      <c r="A206" s="151"/>
      <c r="B206" s="8"/>
      <c r="C206" s="8"/>
      <c r="D206" s="261"/>
      <c r="E206" s="261"/>
      <c r="F206" s="40"/>
      <c r="G206" s="40"/>
      <c r="H206" s="8"/>
      <c r="I206" s="33"/>
      <c r="J206" s="8"/>
      <c r="K206" s="40"/>
      <c r="Y206" s="12"/>
    </row>
    <row r="207" spans="1:25" s="5" customFormat="1" ht="18">
      <c r="A207" s="151"/>
      <c r="B207" s="8"/>
      <c r="C207" s="8"/>
      <c r="D207" s="261"/>
      <c r="E207" s="261"/>
      <c r="F207" s="40"/>
      <c r="G207" s="40"/>
      <c r="H207" s="8"/>
      <c r="I207" s="33"/>
      <c r="J207" s="8"/>
      <c r="K207" s="40"/>
      <c r="Y207" s="12"/>
    </row>
    <row r="208" spans="1:25" s="5" customFormat="1" ht="18">
      <c r="A208" s="151"/>
      <c r="B208" s="8"/>
      <c r="C208" s="8"/>
      <c r="D208" s="261"/>
      <c r="E208" s="261"/>
      <c r="F208" s="40"/>
      <c r="G208" s="40"/>
      <c r="H208" s="8"/>
      <c r="I208" s="33"/>
      <c r="J208" s="8"/>
      <c r="K208" s="40"/>
      <c r="Y208" s="12"/>
    </row>
    <row r="209" spans="1:25" s="5" customFormat="1" ht="18">
      <c r="A209" s="151"/>
      <c r="B209" s="8"/>
      <c r="C209" s="8"/>
      <c r="D209" s="261"/>
      <c r="E209" s="261"/>
      <c r="F209" s="40"/>
      <c r="G209" s="40"/>
      <c r="H209" s="8"/>
      <c r="I209" s="33"/>
      <c r="J209" s="8"/>
      <c r="K209" s="40"/>
      <c r="Y209" s="12"/>
    </row>
    <row r="210" spans="1:25" s="5" customFormat="1" ht="18">
      <c r="A210" s="151"/>
      <c r="B210" s="8"/>
      <c r="C210" s="8"/>
      <c r="D210" s="261"/>
      <c r="E210" s="261"/>
      <c r="F210" s="40"/>
      <c r="G210" s="40"/>
      <c r="H210" s="8"/>
      <c r="I210" s="33"/>
      <c r="J210" s="8"/>
      <c r="K210" s="40"/>
      <c r="Y210" s="12"/>
    </row>
    <row r="211" spans="1:25" s="5" customFormat="1" ht="18">
      <c r="A211" s="151"/>
      <c r="B211" s="8"/>
      <c r="C211" s="8"/>
      <c r="D211" s="261"/>
      <c r="E211" s="261"/>
      <c r="F211" s="40"/>
      <c r="G211" s="40"/>
      <c r="H211" s="8"/>
      <c r="I211" s="33"/>
      <c r="J211" s="8"/>
      <c r="K211" s="40"/>
      <c r="Y211" s="12"/>
    </row>
    <row r="212" spans="1:25" s="5" customFormat="1" ht="18">
      <c r="A212" s="151"/>
      <c r="B212" s="8"/>
      <c r="C212" s="8"/>
      <c r="D212" s="261"/>
      <c r="E212" s="261"/>
      <c r="F212" s="40"/>
      <c r="G212" s="40"/>
      <c r="H212" s="8"/>
      <c r="I212" s="33"/>
      <c r="J212" s="8"/>
      <c r="K212" s="40"/>
      <c r="Y212" s="12"/>
    </row>
    <row r="213" spans="1:25" s="5" customFormat="1" ht="18">
      <c r="A213" s="151"/>
      <c r="B213" s="8"/>
      <c r="C213" s="8"/>
      <c r="D213" s="261"/>
      <c r="E213" s="261"/>
      <c r="F213" s="40"/>
      <c r="G213" s="40"/>
      <c r="H213" s="8"/>
      <c r="I213" s="33"/>
      <c r="J213" s="8"/>
      <c r="K213" s="40"/>
      <c r="Y213" s="12"/>
    </row>
    <row r="214" spans="1:25" s="5" customFormat="1" ht="18">
      <c r="A214" s="151"/>
      <c r="B214" s="8"/>
      <c r="C214" s="8"/>
      <c r="D214" s="261"/>
      <c r="E214" s="261"/>
      <c r="F214" s="40"/>
      <c r="G214" s="40"/>
      <c r="H214" s="8"/>
      <c r="I214" s="33"/>
      <c r="J214" s="8"/>
      <c r="K214" s="40"/>
      <c r="Y214" s="12"/>
    </row>
    <row r="215" spans="1:25" s="5" customFormat="1" ht="18">
      <c r="A215" s="151"/>
      <c r="B215" s="8"/>
      <c r="C215" s="8"/>
      <c r="D215" s="261"/>
      <c r="E215" s="261"/>
      <c r="F215" s="40"/>
      <c r="G215" s="40"/>
      <c r="H215" s="8"/>
      <c r="I215" s="33"/>
      <c r="J215" s="8"/>
      <c r="K215" s="40"/>
      <c r="Y215" s="12"/>
    </row>
    <row r="216" spans="1:25" s="5" customFormat="1" ht="18">
      <c r="A216" s="151"/>
      <c r="B216" s="8"/>
      <c r="C216" s="8"/>
      <c r="D216" s="261"/>
      <c r="E216" s="261"/>
      <c r="F216" s="40"/>
      <c r="G216" s="40"/>
      <c r="H216" s="8"/>
      <c r="I216" s="33"/>
      <c r="J216" s="8"/>
      <c r="K216" s="40"/>
      <c r="Y216" s="12"/>
    </row>
    <row r="217" spans="1:25" s="5" customFormat="1" ht="18">
      <c r="A217" s="151"/>
      <c r="B217" s="8"/>
      <c r="C217" s="8"/>
      <c r="D217" s="261"/>
      <c r="E217" s="261"/>
      <c r="F217" s="40"/>
      <c r="G217" s="40"/>
      <c r="H217" s="8"/>
      <c r="I217" s="33"/>
      <c r="J217" s="8"/>
      <c r="K217" s="40"/>
      <c r="Y217" s="12"/>
    </row>
    <row r="218" spans="1:25" s="5" customFormat="1" ht="18">
      <c r="A218" s="151"/>
      <c r="B218" s="8"/>
      <c r="C218" s="8"/>
      <c r="D218" s="261"/>
      <c r="E218" s="261"/>
      <c r="F218" s="40"/>
      <c r="G218" s="40"/>
      <c r="H218" s="8"/>
      <c r="I218" s="33"/>
      <c r="J218" s="8"/>
      <c r="K218" s="40"/>
      <c r="Y218" s="12"/>
    </row>
    <row r="219" spans="1:25" s="5" customFormat="1" ht="18">
      <c r="A219" s="151"/>
      <c r="B219" s="8"/>
      <c r="C219" s="8"/>
      <c r="D219" s="261"/>
      <c r="E219" s="261"/>
      <c r="F219" s="40"/>
      <c r="G219" s="40"/>
      <c r="H219" s="8"/>
      <c r="I219" s="33"/>
      <c r="J219" s="8"/>
      <c r="K219" s="40"/>
      <c r="Y219" s="12"/>
    </row>
    <row r="220" spans="1:25" s="5" customFormat="1" ht="18">
      <c r="A220" s="151"/>
      <c r="B220" s="8"/>
      <c r="C220" s="8"/>
      <c r="D220" s="261"/>
      <c r="E220" s="261"/>
      <c r="F220" s="40"/>
      <c r="G220" s="40"/>
      <c r="H220" s="8"/>
      <c r="I220" s="33"/>
      <c r="J220" s="8"/>
      <c r="K220" s="40"/>
      <c r="Y220" s="12"/>
    </row>
    <row r="221" spans="1:25" s="5" customFormat="1" ht="18">
      <c r="A221" s="151"/>
      <c r="B221" s="8"/>
      <c r="C221" s="8"/>
      <c r="D221" s="261"/>
      <c r="E221" s="261"/>
      <c r="F221" s="40"/>
      <c r="G221" s="40"/>
      <c r="H221" s="8"/>
      <c r="I221" s="33"/>
      <c r="J221" s="8"/>
      <c r="K221" s="40"/>
      <c r="Y221" s="12"/>
    </row>
    <row r="222" spans="1:25" s="5" customFormat="1" ht="18">
      <c r="A222" s="151"/>
      <c r="B222" s="8"/>
      <c r="C222" s="8"/>
      <c r="D222" s="261"/>
      <c r="E222" s="261"/>
      <c r="F222" s="40"/>
      <c r="G222" s="40"/>
      <c r="H222" s="8"/>
      <c r="I222" s="33"/>
      <c r="J222" s="8"/>
      <c r="K222" s="40"/>
      <c r="Y222" s="12"/>
    </row>
    <row r="223" spans="1:25" s="5" customFormat="1" ht="18">
      <c r="A223" s="151"/>
      <c r="B223" s="8"/>
      <c r="C223" s="8"/>
      <c r="D223" s="261"/>
      <c r="E223" s="261"/>
      <c r="F223" s="40"/>
      <c r="G223" s="40"/>
      <c r="H223" s="8"/>
      <c r="I223" s="33"/>
      <c r="J223" s="8"/>
      <c r="K223" s="40"/>
      <c r="Y223" s="12"/>
    </row>
    <row r="224" spans="1:25" s="5" customFormat="1" ht="18">
      <c r="A224" s="151"/>
      <c r="B224" s="8"/>
      <c r="C224" s="8"/>
      <c r="D224" s="261"/>
      <c r="E224" s="261"/>
      <c r="F224" s="40"/>
      <c r="G224" s="40"/>
      <c r="H224" s="8"/>
      <c r="I224" s="33"/>
      <c r="J224" s="8"/>
      <c r="K224" s="40"/>
      <c r="Y224" s="12"/>
    </row>
    <row r="225" spans="1:25" s="5" customFormat="1" ht="18">
      <c r="A225" s="151"/>
      <c r="B225" s="8"/>
      <c r="C225" s="8"/>
      <c r="D225" s="261"/>
      <c r="E225" s="261"/>
      <c r="F225" s="40"/>
      <c r="G225" s="40"/>
      <c r="H225" s="8"/>
      <c r="I225" s="33"/>
      <c r="J225" s="8"/>
      <c r="K225" s="40"/>
      <c r="Y225" s="12"/>
    </row>
    <row r="226" spans="1:25" s="5" customFormat="1" ht="18">
      <c r="A226" s="151"/>
      <c r="B226" s="8"/>
      <c r="C226" s="8"/>
      <c r="D226" s="261"/>
      <c r="E226" s="261"/>
      <c r="F226" s="40"/>
      <c r="G226" s="40"/>
      <c r="H226" s="8"/>
      <c r="I226" s="33"/>
      <c r="J226" s="8"/>
      <c r="K226" s="40"/>
      <c r="Y226" s="12"/>
    </row>
    <row r="227" spans="1:25" s="5" customFormat="1" ht="18">
      <c r="A227" s="151"/>
      <c r="B227" s="8"/>
      <c r="C227" s="8"/>
      <c r="D227" s="261"/>
      <c r="E227" s="261"/>
      <c r="F227" s="40"/>
      <c r="G227" s="40"/>
      <c r="H227" s="8"/>
      <c r="I227" s="33"/>
      <c r="J227" s="8"/>
      <c r="K227" s="40"/>
      <c r="Y227" s="12"/>
    </row>
    <row r="228" spans="1:25" s="5" customFormat="1" ht="18">
      <c r="A228" s="151"/>
      <c r="B228" s="8"/>
      <c r="C228" s="8"/>
      <c r="D228" s="261"/>
      <c r="E228" s="261"/>
      <c r="F228" s="40"/>
      <c r="G228" s="40"/>
      <c r="H228" s="8"/>
      <c r="I228" s="33"/>
      <c r="J228" s="8"/>
      <c r="K228" s="40"/>
      <c r="Y228" s="12"/>
    </row>
    <row r="229" spans="1:25" s="5" customFormat="1" ht="18">
      <c r="A229" s="151"/>
      <c r="B229" s="8"/>
      <c r="C229" s="8"/>
      <c r="D229" s="261"/>
      <c r="E229" s="261"/>
      <c r="F229" s="40"/>
      <c r="G229" s="40"/>
      <c r="H229" s="8"/>
      <c r="I229" s="33"/>
      <c r="J229" s="8"/>
      <c r="K229" s="40"/>
      <c r="Y229" s="12"/>
    </row>
    <row r="230" spans="1:25" s="5" customFormat="1" ht="18">
      <c r="A230" s="151"/>
      <c r="B230" s="8"/>
      <c r="C230" s="8"/>
      <c r="D230" s="261"/>
      <c r="E230" s="261"/>
      <c r="F230" s="40"/>
      <c r="G230" s="40"/>
      <c r="H230" s="8"/>
      <c r="I230" s="33"/>
      <c r="J230" s="8"/>
      <c r="K230" s="40"/>
      <c r="Y230" s="12"/>
    </row>
    <row r="231" spans="1:25" s="5" customFormat="1" ht="18">
      <c r="A231" s="151"/>
      <c r="B231" s="8"/>
      <c r="C231" s="8"/>
      <c r="D231" s="261"/>
      <c r="E231" s="261"/>
      <c r="F231" s="40"/>
      <c r="G231" s="40"/>
      <c r="H231" s="8"/>
      <c r="I231" s="33"/>
      <c r="J231" s="8"/>
      <c r="K231" s="40"/>
      <c r="Y231" s="12"/>
    </row>
    <row r="232" spans="1:25" s="5" customFormat="1" ht="18">
      <c r="A232" s="151"/>
      <c r="B232" s="8"/>
      <c r="C232" s="8"/>
      <c r="D232" s="261"/>
      <c r="E232" s="261"/>
      <c r="F232" s="40"/>
      <c r="G232" s="40"/>
      <c r="H232" s="8"/>
      <c r="I232" s="33"/>
      <c r="J232" s="8"/>
      <c r="K232" s="40"/>
      <c r="Y232" s="12"/>
    </row>
    <row r="233" spans="1:25" s="5" customFormat="1" ht="18">
      <c r="A233" s="151"/>
      <c r="B233" s="8"/>
      <c r="C233" s="8"/>
      <c r="D233" s="261"/>
      <c r="E233" s="261"/>
      <c r="F233" s="40"/>
      <c r="G233" s="40"/>
      <c r="H233" s="8"/>
      <c r="I233" s="33"/>
      <c r="J233" s="8"/>
      <c r="K233" s="40"/>
      <c r="Y233" s="12"/>
    </row>
    <row r="234" spans="1:25" s="5" customFormat="1" ht="18">
      <c r="A234" s="151"/>
      <c r="B234" s="8"/>
      <c r="C234" s="8"/>
      <c r="D234" s="261"/>
      <c r="E234" s="261"/>
      <c r="F234" s="40"/>
      <c r="G234" s="40"/>
      <c r="H234" s="8"/>
      <c r="I234" s="33"/>
      <c r="J234" s="8"/>
      <c r="K234" s="40"/>
      <c r="Y234" s="12"/>
    </row>
    <row r="235" spans="1:25" s="5" customFormat="1" ht="18">
      <c r="A235" s="151"/>
      <c r="B235" s="8"/>
      <c r="C235" s="8"/>
      <c r="D235" s="261"/>
      <c r="E235" s="261"/>
      <c r="F235" s="40"/>
      <c r="G235" s="40"/>
      <c r="H235" s="8"/>
      <c r="I235" s="33"/>
      <c r="J235" s="8"/>
      <c r="K235" s="40"/>
      <c r="Y235" s="12"/>
    </row>
    <row r="236" spans="1:25" s="5" customFormat="1" ht="18">
      <c r="A236" s="151"/>
      <c r="B236" s="8"/>
      <c r="C236" s="8"/>
      <c r="D236" s="261"/>
      <c r="E236" s="261"/>
      <c r="F236" s="40"/>
      <c r="G236" s="40"/>
      <c r="H236" s="8"/>
      <c r="I236" s="33"/>
      <c r="J236" s="8"/>
      <c r="K236" s="40"/>
      <c r="Y236" s="12"/>
    </row>
    <row r="237" spans="1:25" s="5" customFormat="1" ht="18">
      <c r="A237" s="151"/>
      <c r="B237" s="8"/>
      <c r="C237" s="8"/>
      <c r="D237" s="261"/>
      <c r="E237" s="261"/>
      <c r="F237" s="40"/>
      <c r="G237" s="40"/>
      <c r="H237" s="8"/>
      <c r="I237" s="33"/>
      <c r="J237" s="8"/>
      <c r="K237" s="40"/>
      <c r="Y237" s="12"/>
    </row>
    <row r="238" spans="1:25" s="5" customFormat="1" ht="18">
      <c r="A238" s="151"/>
      <c r="B238" s="8"/>
      <c r="C238" s="8"/>
      <c r="D238" s="261"/>
      <c r="E238" s="261"/>
      <c r="F238" s="40"/>
      <c r="G238" s="40"/>
      <c r="H238" s="8"/>
      <c r="I238" s="33"/>
      <c r="J238" s="8"/>
      <c r="K238" s="40"/>
      <c r="Y238" s="12"/>
    </row>
    <row r="239" spans="1:25" s="5" customFormat="1" ht="18">
      <c r="A239" s="151"/>
      <c r="B239" s="8"/>
      <c r="C239" s="8"/>
      <c r="D239" s="261"/>
      <c r="E239" s="261"/>
      <c r="F239" s="40"/>
      <c r="G239" s="40"/>
      <c r="H239" s="8"/>
      <c r="I239" s="33"/>
      <c r="J239" s="8"/>
      <c r="K239" s="40"/>
      <c r="Y239" s="12"/>
    </row>
    <row r="240" spans="1:25" s="5" customFormat="1" ht="18">
      <c r="A240" s="151"/>
      <c r="B240" s="8"/>
      <c r="C240" s="8"/>
      <c r="D240" s="261"/>
      <c r="E240" s="261"/>
      <c r="F240" s="40"/>
      <c r="G240" s="40"/>
      <c r="H240" s="8"/>
      <c r="I240" s="33"/>
      <c r="J240" s="8"/>
      <c r="K240" s="40"/>
      <c r="Y240" s="12"/>
    </row>
    <row r="241" spans="1:25" s="5" customFormat="1" ht="18">
      <c r="A241" s="151"/>
      <c r="B241" s="8"/>
      <c r="C241" s="8"/>
      <c r="D241" s="261"/>
      <c r="E241" s="261"/>
      <c r="F241" s="40"/>
      <c r="G241" s="40"/>
      <c r="H241" s="8"/>
      <c r="I241" s="33"/>
      <c r="J241" s="8"/>
      <c r="K241" s="40"/>
      <c r="Y241" s="12"/>
    </row>
    <row r="242" spans="1:25" s="5" customFormat="1" ht="18">
      <c r="A242" s="151"/>
      <c r="B242" s="8"/>
      <c r="C242" s="8"/>
      <c r="D242" s="261"/>
      <c r="E242" s="261"/>
      <c r="F242" s="40"/>
      <c r="G242" s="40"/>
      <c r="H242" s="8"/>
      <c r="I242" s="33"/>
      <c r="J242" s="8"/>
      <c r="K242" s="40"/>
      <c r="Y242" s="12"/>
    </row>
    <row r="243" spans="1:25" s="5" customFormat="1" ht="18">
      <c r="A243" s="151"/>
      <c r="B243" s="8"/>
      <c r="C243" s="8"/>
      <c r="D243" s="261"/>
      <c r="E243" s="261"/>
      <c r="F243" s="40"/>
      <c r="G243" s="40"/>
      <c r="H243" s="8"/>
      <c r="I243" s="33"/>
      <c r="J243" s="8"/>
      <c r="K243" s="40"/>
      <c r="Y243" s="12"/>
    </row>
    <row r="244" spans="1:25" s="5" customFormat="1" ht="18">
      <c r="A244" s="151"/>
      <c r="B244" s="8"/>
      <c r="C244" s="8"/>
      <c r="D244" s="261"/>
      <c r="E244" s="261"/>
      <c r="F244" s="40"/>
      <c r="G244" s="40"/>
      <c r="H244" s="8"/>
      <c r="I244" s="33"/>
      <c r="J244" s="8"/>
      <c r="K244" s="40"/>
      <c r="Y244" s="12"/>
    </row>
    <row r="245" spans="1:25" s="5" customFormat="1" ht="18">
      <c r="A245" s="151"/>
      <c r="B245" s="8"/>
      <c r="C245" s="8"/>
      <c r="D245" s="261"/>
      <c r="E245" s="261"/>
      <c r="F245" s="40"/>
      <c r="G245" s="40"/>
      <c r="H245" s="8"/>
      <c r="I245" s="33"/>
      <c r="J245" s="8"/>
      <c r="K245" s="40"/>
      <c r="Y245" s="12"/>
    </row>
    <row r="246" spans="1:25" s="5" customFormat="1" ht="18">
      <c r="A246" s="151"/>
      <c r="B246" s="8"/>
      <c r="C246" s="8"/>
      <c r="D246" s="261"/>
      <c r="E246" s="261"/>
      <c r="F246" s="40"/>
      <c r="G246" s="40"/>
      <c r="H246" s="8"/>
      <c r="I246" s="33"/>
      <c r="J246" s="8"/>
      <c r="K246" s="40"/>
      <c r="Y246" s="12"/>
    </row>
    <row r="247" spans="1:25" s="5" customFormat="1" ht="18">
      <c r="A247" s="151"/>
      <c r="B247" s="8"/>
      <c r="C247" s="8"/>
      <c r="D247" s="261"/>
      <c r="E247" s="261"/>
      <c r="F247" s="40"/>
      <c r="G247" s="40"/>
      <c r="H247" s="8"/>
      <c r="I247" s="33"/>
      <c r="J247" s="8"/>
      <c r="K247" s="40"/>
      <c r="Y247" s="12"/>
    </row>
    <row r="248" spans="1:25" s="5" customFormat="1" ht="18">
      <c r="A248" s="151"/>
      <c r="B248" s="8"/>
      <c r="C248" s="8"/>
      <c r="D248" s="261"/>
      <c r="E248" s="261"/>
      <c r="F248" s="40"/>
      <c r="G248" s="40"/>
      <c r="H248" s="8"/>
      <c r="I248" s="33"/>
      <c r="J248" s="8"/>
      <c r="K248" s="40"/>
      <c r="Y248" s="12"/>
    </row>
    <row r="249" spans="1:25" s="5" customFormat="1" ht="18">
      <c r="A249" s="151"/>
      <c r="B249" s="8"/>
      <c r="C249" s="8"/>
      <c r="D249" s="261"/>
      <c r="E249" s="261"/>
      <c r="F249" s="40"/>
      <c r="G249" s="40"/>
      <c r="H249" s="8"/>
      <c r="I249" s="33"/>
      <c r="J249" s="8"/>
      <c r="K249" s="40"/>
      <c r="Y249" s="12"/>
    </row>
    <row r="250" spans="1:25" s="5" customFormat="1" ht="18">
      <c r="A250" s="151"/>
      <c r="B250" s="8"/>
      <c r="C250" s="8"/>
      <c r="D250" s="261"/>
      <c r="E250" s="261"/>
      <c r="F250" s="40"/>
      <c r="G250" s="40"/>
      <c r="H250" s="8"/>
      <c r="I250" s="33"/>
      <c r="J250" s="8"/>
      <c r="K250" s="40"/>
      <c r="Y250" s="12"/>
    </row>
    <row r="251" spans="1:25" s="5" customFormat="1" ht="18">
      <c r="A251" s="151"/>
      <c r="B251" s="8"/>
      <c r="C251" s="8"/>
      <c r="D251" s="261"/>
      <c r="E251" s="261"/>
      <c r="F251" s="40"/>
      <c r="G251" s="40"/>
      <c r="H251" s="8"/>
      <c r="I251" s="33"/>
      <c r="J251" s="8"/>
      <c r="K251" s="40"/>
      <c r="Y251" s="12"/>
    </row>
    <row r="252" spans="1:25" s="5" customFormat="1" ht="18">
      <c r="A252" s="151"/>
      <c r="B252" s="8"/>
      <c r="C252" s="8"/>
      <c r="D252" s="261"/>
      <c r="E252" s="261"/>
      <c r="F252" s="40"/>
      <c r="G252" s="40"/>
      <c r="H252" s="8"/>
      <c r="I252" s="33"/>
      <c r="J252" s="8"/>
      <c r="K252" s="40"/>
      <c r="Y252" s="12"/>
    </row>
    <row r="253" spans="1:25" s="5" customFormat="1" ht="18">
      <c r="A253" s="151"/>
      <c r="B253" s="8"/>
      <c r="C253" s="8"/>
      <c r="D253" s="261"/>
      <c r="E253" s="261"/>
      <c r="F253" s="40"/>
      <c r="G253" s="40"/>
      <c r="H253" s="8"/>
      <c r="I253" s="33"/>
      <c r="J253" s="8"/>
      <c r="K253" s="40"/>
      <c r="Y253" s="12"/>
    </row>
    <row r="254" spans="1:25" s="5" customFormat="1" ht="18">
      <c r="A254" s="151"/>
      <c r="B254" s="8"/>
      <c r="C254" s="8"/>
      <c r="D254" s="261"/>
      <c r="E254" s="261"/>
      <c r="F254" s="40"/>
      <c r="G254" s="40"/>
      <c r="H254" s="8"/>
      <c r="I254" s="33"/>
      <c r="J254" s="8"/>
      <c r="K254" s="40"/>
      <c r="Y254" s="12"/>
    </row>
    <row r="255" spans="1:25" s="5" customFormat="1" ht="18">
      <c r="A255" s="151"/>
      <c r="B255" s="8"/>
      <c r="C255" s="8"/>
      <c r="D255" s="261"/>
      <c r="E255" s="261"/>
      <c r="F255" s="40"/>
      <c r="G255" s="40"/>
      <c r="H255" s="8"/>
      <c r="I255" s="33"/>
      <c r="J255" s="8"/>
      <c r="K255" s="40"/>
      <c r="Y255" s="12"/>
    </row>
    <row r="256" spans="1:25" s="5" customFormat="1" ht="18">
      <c r="A256" s="151"/>
      <c r="B256" s="8"/>
      <c r="C256" s="8"/>
      <c r="D256" s="261"/>
      <c r="E256" s="261"/>
      <c r="F256" s="40"/>
      <c r="G256" s="40"/>
      <c r="H256" s="8"/>
      <c r="I256" s="33"/>
      <c r="J256" s="8"/>
      <c r="K256" s="40"/>
      <c r="Y256" s="12"/>
    </row>
    <row r="257" spans="1:25" s="5" customFormat="1" ht="18">
      <c r="A257" s="151"/>
      <c r="B257" s="8"/>
      <c r="C257" s="8"/>
      <c r="D257" s="261"/>
      <c r="E257" s="261"/>
      <c r="F257" s="40"/>
      <c r="G257" s="40"/>
      <c r="H257" s="8"/>
      <c r="I257" s="33"/>
      <c r="J257" s="8"/>
      <c r="K257" s="40"/>
      <c r="Y257" s="12"/>
    </row>
    <row r="258" spans="1:25" s="5" customFormat="1" ht="18">
      <c r="A258" s="151"/>
      <c r="B258" s="8"/>
      <c r="C258" s="8"/>
      <c r="D258" s="261"/>
      <c r="E258" s="261"/>
      <c r="F258" s="40"/>
      <c r="G258" s="40"/>
      <c r="H258" s="8"/>
      <c r="I258" s="33"/>
      <c r="J258" s="8"/>
      <c r="K258" s="40"/>
      <c r="Y258" s="12"/>
    </row>
    <row r="259" spans="1:25" s="5" customFormat="1" ht="18">
      <c r="A259" s="151"/>
      <c r="B259" s="8"/>
      <c r="C259" s="8"/>
      <c r="D259" s="261"/>
      <c r="E259" s="261"/>
      <c r="F259" s="40"/>
      <c r="G259" s="40"/>
      <c r="H259" s="8"/>
      <c r="I259" s="33"/>
      <c r="J259" s="8"/>
      <c r="K259" s="40"/>
      <c r="Y259" s="12"/>
    </row>
    <row r="260" spans="1:25" s="5" customFormat="1" ht="18">
      <c r="A260" s="151"/>
      <c r="B260" s="8"/>
      <c r="C260" s="8"/>
      <c r="D260" s="261"/>
      <c r="E260" s="261"/>
      <c r="F260" s="40"/>
      <c r="G260" s="40"/>
      <c r="H260" s="8"/>
      <c r="I260" s="33"/>
      <c r="J260" s="8"/>
      <c r="K260" s="40"/>
      <c r="Y260" s="12"/>
    </row>
    <row r="261" spans="1:25" s="5" customFormat="1" ht="18">
      <c r="A261" s="151"/>
      <c r="B261" s="8"/>
      <c r="C261" s="8"/>
      <c r="D261" s="261"/>
      <c r="E261" s="261"/>
      <c r="F261" s="40"/>
      <c r="G261" s="40"/>
      <c r="H261" s="8"/>
      <c r="I261" s="33"/>
      <c r="J261" s="8"/>
      <c r="K261" s="40"/>
      <c r="Y261" s="12"/>
    </row>
    <row r="262" spans="1:25" s="5" customFormat="1" ht="18">
      <c r="A262" s="151"/>
      <c r="B262" s="8"/>
      <c r="C262" s="8"/>
      <c r="D262" s="261"/>
      <c r="E262" s="261"/>
      <c r="F262" s="40"/>
      <c r="G262" s="40"/>
      <c r="H262" s="8"/>
      <c r="I262" s="33"/>
      <c r="J262" s="8"/>
      <c r="K262" s="40"/>
      <c r="Y262" s="12"/>
    </row>
    <row r="263" spans="1:25" s="5" customFormat="1" ht="18">
      <c r="A263" s="151"/>
      <c r="B263" s="8"/>
      <c r="C263" s="8"/>
      <c r="D263" s="261"/>
      <c r="E263" s="261"/>
      <c r="F263" s="40"/>
      <c r="G263" s="40"/>
      <c r="H263" s="8"/>
      <c r="I263" s="33"/>
      <c r="J263" s="8"/>
      <c r="K263" s="40"/>
      <c r="Y263" s="12"/>
    </row>
    <row r="264" spans="1:25" s="5" customFormat="1" ht="18">
      <c r="A264" s="151"/>
      <c r="B264" s="8"/>
      <c r="C264" s="8"/>
      <c r="D264" s="261"/>
      <c r="E264" s="261"/>
      <c r="F264" s="40"/>
      <c r="G264" s="40"/>
      <c r="H264" s="8"/>
      <c r="I264" s="33"/>
      <c r="J264" s="8"/>
      <c r="K264" s="40"/>
      <c r="Y264" s="12"/>
    </row>
    <row r="265" spans="1:25" s="5" customFormat="1" ht="18">
      <c r="A265" s="151"/>
      <c r="B265" s="8"/>
      <c r="C265" s="8"/>
      <c r="D265" s="261"/>
      <c r="E265" s="261"/>
      <c r="F265" s="40"/>
      <c r="G265" s="40"/>
      <c r="H265" s="8"/>
      <c r="I265" s="33"/>
      <c r="J265" s="8"/>
      <c r="K265" s="40"/>
      <c r="Y265" s="12"/>
    </row>
    <row r="266" spans="1:25" s="5" customFormat="1" ht="18">
      <c r="A266" s="151"/>
      <c r="B266" s="8"/>
      <c r="C266" s="8"/>
      <c r="D266" s="261"/>
      <c r="E266" s="261"/>
      <c r="F266" s="40"/>
      <c r="G266" s="40"/>
      <c r="H266" s="8"/>
      <c r="I266" s="33"/>
      <c r="J266" s="8"/>
      <c r="K266" s="40"/>
      <c r="Y266" s="12"/>
    </row>
    <row r="267" spans="1:25" s="5" customFormat="1" ht="18">
      <c r="A267" s="151"/>
      <c r="B267" s="8"/>
      <c r="C267" s="8"/>
      <c r="D267" s="261"/>
      <c r="E267" s="261"/>
      <c r="F267" s="40"/>
      <c r="G267" s="40"/>
      <c r="H267" s="8"/>
      <c r="I267" s="33"/>
      <c r="J267" s="8"/>
      <c r="K267" s="40"/>
      <c r="Y267" s="12"/>
    </row>
    <row r="268" spans="1:25" s="5" customFormat="1" ht="18">
      <c r="A268" s="151"/>
      <c r="B268" s="8"/>
      <c r="C268" s="8"/>
      <c r="D268" s="261"/>
      <c r="E268" s="261"/>
      <c r="F268" s="40"/>
      <c r="G268" s="40"/>
      <c r="H268" s="8"/>
      <c r="I268" s="33"/>
      <c r="J268" s="8"/>
      <c r="K268" s="40"/>
      <c r="Y268" s="12"/>
    </row>
    <row r="269" spans="1:25" s="5" customFormat="1" ht="18">
      <c r="A269" s="151"/>
      <c r="B269" s="8"/>
      <c r="C269" s="8"/>
      <c r="D269" s="261"/>
      <c r="E269" s="261"/>
      <c r="F269" s="40"/>
      <c r="G269" s="40"/>
      <c r="H269" s="8"/>
      <c r="I269" s="33"/>
      <c r="J269" s="8"/>
      <c r="K269" s="40"/>
      <c r="Y269" s="12"/>
    </row>
    <row r="270" spans="1:25" s="5" customFormat="1" ht="18">
      <c r="A270" s="151"/>
      <c r="B270" s="8"/>
      <c r="C270" s="8"/>
      <c r="D270" s="261"/>
      <c r="E270" s="261"/>
      <c r="F270" s="40"/>
      <c r="G270" s="40"/>
      <c r="H270" s="8"/>
      <c r="I270" s="33"/>
      <c r="J270" s="8"/>
      <c r="K270" s="40"/>
      <c r="Y270" s="12"/>
    </row>
    <row r="271" spans="1:25" s="5" customFormat="1" ht="18">
      <c r="A271" s="151"/>
      <c r="B271" s="8"/>
      <c r="C271" s="8"/>
      <c r="D271" s="261"/>
      <c r="E271" s="261"/>
      <c r="F271" s="40"/>
      <c r="G271" s="40"/>
      <c r="H271" s="8"/>
      <c r="I271" s="33"/>
      <c r="J271" s="8"/>
      <c r="K271" s="40"/>
      <c r="Y271" s="12"/>
    </row>
    <row r="272" spans="1:25" s="5" customFormat="1" ht="18">
      <c r="A272" s="151"/>
      <c r="B272" s="8"/>
      <c r="C272" s="8"/>
      <c r="D272" s="261"/>
      <c r="E272" s="261"/>
      <c r="F272" s="40"/>
      <c r="G272" s="40"/>
      <c r="H272" s="8"/>
      <c r="I272" s="33"/>
      <c r="J272" s="8"/>
      <c r="K272" s="40"/>
      <c r="Y272" s="12"/>
    </row>
    <row r="273" spans="1:25" s="5" customFormat="1" ht="18">
      <c r="A273" s="151"/>
      <c r="B273" s="8"/>
      <c r="C273" s="8"/>
      <c r="D273" s="261"/>
      <c r="E273" s="261"/>
      <c r="F273" s="40"/>
      <c r="G273" s="40"/>
      <c r="H273" s="8"/>
      <c r="I273" s="33"/>
      <c r="J273" s="8"/>
      <c r="K273" s="40"/>
      <c r="Y273" s="12"/>
    </row>
    <row r="274" spans="1:25" s="5" customFormat="1" ht="18">
      <c r="A274" s="151"/>
      <c r="B274" s="8"/>
      <c r="C274" s="8"/>
      <c r="D274" s="261"/>
      <c r="E274" s="261"/>
      <c r="F274" s="40"/>
      <c r="G274" s="40"/>
      <c r="H274" s="8"/>
      <c r="I274" s="33"/>
      <c r="J274" s="8"/>
      <c r="K274" s="40"/>
      <c r="Y274" s="12"/>
    </row>
    <row r="275" spans="1:25" s="5" customFormat="1" ht="18">
      <c r="A275" s="151"/>
      <c r="B275" s="8"/>
      <c r="C275" s="8"/>
      <c r="D275" s="261"/>
      <c r="E275" s="261"/>
      <c r="F275" s="40"/>
      <c r="G275" s="40"/>
      <c r="H275" s="8"/>
      <c r="I275" s="33"/>
      <c r="J275" s="8"/>
      <c r="K275" s="40"/>
      <c r="Y275" s="12"/>
    </row>
    <row r="276" spans="1:25" s="5" customFormat="1" ht="18">
      <c r="A276" s="151"/>
      <c r="B276" s="8"/>
      <c r="C276" s="8"/>
      <c r="D276" s="261"/>
      <c r="E276" s="261"/>
      <c r="F276" s="40"/>
      <c r="G276" s="40"/>
      <c r="H276" s="8"/>
      <c r="I276" s="33"/>
      <c r="J276" s="8"/>
      <c r="K276" s="40"/>
      <c r="Y276" s="12"/>
    </row>
    <row r="277" spans="1:25" s="5" customFormat="1" ht="18">
      <c r="A277" s="151"/>
      <c r="B277" s="8"/>
      <c r="C277" s="8"/>
      <c r="D277" s="261"/>
      <c r="E277" s="261"/>
      <c r="F277" s="40"/>
      <c r="G277" s="40"/>
      <c r="H277" s="8"/>
      <c r="I277" s="33"/>
      <c r="J277" s="8"/>
      <c r="K277" s="40"/>
      <c r="Y277" s="12"/>
    </row>
    <row r="278" spans="1:25" s="5" customFormat="1" ht="18">
      <c r="A278" s="151"/>
      <c r="B278" s="8"/>
      <c r="C278" s="8"/>
      <c r="D278" s="261"/>
      <c r="E278" s="261"/>
      <c r="F278" s="40"/>
      <c r="G278" s="40"/>
      <c r="H278" s="8"/>
      <c r="I278" s="33"/>
      <c r="J278" s="8"/>
      <c r="K278" s="40"/>
      <c r="Y278" s="12"/>
    </row>
    <row r="279" spans="1:25" s="5" customFormat="1" ht="18">
      <c r="A279" s="151"/>
      <c r="B279" s="8"/>
      <c r="C279" s="8"/>
      <c r="D279" s="261"/>
      <c r="E279" s="261"/>
      <c r="F279" s="40"/>
      <c r="G279" s="40"/>
      <c r="H279" s="8"/>
      <c r="I279" s="33"/>
      <c r="J279" s="8"/>
      <c r="K279" s="40"/>
      <c r="Y279" s="12"/>
    </row>
    <row r="280" spans="1:25" s="5" customFormat="1" ht="18">
      <c r="A280" s="151"/>
      <c r="B280" s="8"/>
      <c r="C280" s="8"/>
      <c r="D280" s="261"/>
      <c r="E280" s="261"/>
      <c r="F280" s="40"/>
      <c r="G280" s="40"/>
      <c r="H280" s="8"/>
      <c r="I280" s="33"/>
      <c r="J280" s="8"/>
      <c r="K280" s="40"/>
      <c r="Y280" s="12"/>
    </row>
    <row r="281" spans="1:25" s="5" customFormat="1" ht="18">
      <c r="A281" s="151"/>
      <c r="B281" s="8"/>
      <c r="C281" s="8"/>
      <c r="D281" s="261"/>
      <c r="E281" s="261"/>
      <c r="F281" s="40"/>
      <c r="G281" s="40"/>
      <c r="H281" s="8"/>
      <c r="I281" s="33"/>
      <c r="J281" s="8"/>
      <c r="K281" s="40"/>
      <c r="Y281" s="12"/>
    </row>
    <row r="282" spans="1:25" s="5" customFormat="1" ht="18">
      <c r="A282" s="151"/>
      <c r="B282" s="8"/>
      <c r="C282" s="8"/>
      <c r="D282" s="261"/>
      <c r="E282" s="261"/>
      <c r="F282" s="40"/>
      <c r="G282" s="40"/>
      <c r="H282" s="8"/>
      <c r="I282" s="33"/>
      <c r="J282" s="8"/>
      <c r="K282" s="40"/>
      <c r="Y282" s="12"/>
    </row>
    <row r="283" spans="1:25" s="5" customFormat="1" ht="18">
      <c r="A283" s="151"/>
      <c r="B283" s="8"/>
      <c r="C283" s="8"/>
      <c r="D283" s="261"/>
      <c r="E283" s="261"/>
      <c r="F283" s="40"/>
      <c r="G283" s="40"/>
      <c r="H283" s="8"/>
      <c r="I283" s="33"/>
      <c r="J283" s="8"/>
      <c r="K283" s="40"/>
      <c r="Y283" s="12"/>
    </row>
    <row r="284" spans="1:25" s="5" customFormat="1" ht="18">
      <c r="A284" s="151"/>
      <c r="B284" s="8"/>
      <c r="C284" s="8"/>
      <c r="D284" s="261"/>
      <c r="E284" s="261"/>
      <c r="F284" s="40"/>
      <c r="G284" s="40"/>
      <c r="H284" s="8"/>
      <c r="I284" s="33"/>
      <c r="J284" s="8"/>
      <c r="K284" s="40"/>
      <c r="Y284" s="12"/>
    </row>
    <row r="285" spans="1:25" s="5" customFormat="1" ht="18">
      <c r="A285" s="151"/>
      <c r="B285" s="8"/>
      <c r="C285" s="8"/>
      <c r="D285" s="261"/>
      <c r="E285" s="261"/>
      <c r="F285" s="40"/>
      <c r="G285" s="40"/>
      <c r="H285" s="8"/>
      <c r="I285" s="33"/>
      <c r="J285" s="8"/>
      <c r="K285" s="40"/>
      <c r="Y285" s="12"/>
    </row>
    <row r="286" spans="1:25" s="5" customFormat="1" ht="18">
      <c r="A286" s="151"/>
      <c r="B286" s="8"/>
      <c r="C286" s="8"/>
      <c r="D286" s="261"/>
      <c r="E286" s="261"/>
      <c r="F286" s="40"/>
      <c r="G286" s="40"/>
      <c r="H286" s="8"/>
      <c r="I286" s="33"/>
      <c r="J286" s="8"/>
      <c r="K286" s="40"/>
      <c r="Y286" s="12"/>
    </row>
    <row r="287" spans="1:25" s="5" customFormat="1" ht="18">
      <c r="A287" s="151"/>
      <c r="B287" s="8"/>
      <c r="C287" s="8"/>
      <c r="D287" s="261"/>
      <c r="E287" s="261"/>
      <c r="F287" s="40"/>
      <c r="G287" s="40"/>
      <c r="H287" s="8"/>
      <c r="I287" s="33"/>
      <c r="J287" s="8"/>
      <c r="K287" s="40"/>
      <c r="Y287" s="12"/>
    </row>
    <row r="288" spans="1:25" s="5" customFormat="1" ht="18">
      <c r="A288" s="151"/>
      <c r="B288" s="8"/>
      <c r="C288" s="8"/>
      <c r="D288" s="261"/>
      <c r="E288" s="261"/>
      <c r="F288" s="40"/>
      <c r="G288" s="40"/>
      <c r="H288" s="8"/>
      <c r="I288" s="33"/>
      <c r="J288" s="8"/>
      <c r="K288" s="40"/>
      <c r="Y288" s="12"/>
    </row>
    <row r="289" spans="1:25" s="5" customFormat="1" ht="18">
      <c r="A289" s="151"/>
      <c r="B289" s="8"/>
      <c r="C289" s="8"/>
      <c r="D289" s="261"/>
      <c r="E289" s="261"/>
      <c r="F289" s="40"/>
      <c r="G289" s="40"/>
      <c r="H289" s="8"/>
      <c r="I289" s="33"/>
      <c r="J289" s="8"/>
      <c r="K289" s="40"/>
      <c r="Y289" s="12"/>
    </row>
    <row r="290" spans="1:25" s="5" customFormat="1" ht="18">
      <c r="A290" s="151"/>
      <c r="B290" s="8"/>
      <c r="C290" s="8"/>
      <c r="D290" s="261"/>
      <c r="E290" s="261"/>
      <c r="F290" s="40"/>
      <c r="G290" s="40"/>
      <c r="H290" s="8"/>
      <c r="I290" s="33"/>
      <c r="J290" s="8"/>
      <c r="K290" s="40"/>
      <c r="Y290" s="12"/>
    </row>
    <row r="291" spans="1:25" s="5" customFormat="1" ht="18">
      <c r="A291" s="151"/>
      <c r="B291" s="8"/>
      <c r="C291" s="8"/>
      <c r="D291" s="261"/>
      <c r="E291" s="261"/>
      <c r="F291" s="40"/>
      <c r="G291" s="40"/>
      <c r="H291" s="8"/>
      <c r="I291" s="33"/>
      <c r="J291" s="8"/>
      <c r="K291" s="40"/>
      <c r="Y291" s="12"/>
    </row>
    <row r="292" spans="1:25" s="5" customFormat="1" ht="18">
      <c r="A292" s="151"/>
      <c r="B292" s="8"/>
      <c r="C292" s="8"/>
      <c r="D292" s="261"/>
      <c r="E292" s="261"/>
      <c r="F292" s="40"/>
      <c r="G292" s="40"/>
      <c r="H292" s="8"/>
      <c r="I292" s="33"/>
      <c r="J292" s="8"/>
      <c r="K292" s="40"/>
      <c r="Y292" s="12"/>
    </row>
    <row r="293" spans="1:25" s="5" customFormat="1" ht="18">
      <c r="A293" s="151"/>
      <c r="B293" s="8"/>
      <c r="C293" s="8"/>
      <c r="D293" s="261"/>
      <c r="E293" s="261"/>
      <c r="F293" s="40"/>
      <c r="G293" s="40"/>
      <c r="H293" s="8"/>
      <c r="I293" s="33"/>
      <c r="J293" s="8"/>
      <c r="K293" s="40"/>
      <c r="Y293" s="12"/>
    </row>
    <row r="294" spans="1:25" s="5" customFormat="1" ht="18">
      <c r="A294" s="151"/>
      <c r="B294" s="8"/>
      <c r="C294" s="8"/>
      <c r="D294" s="261"/>
      <c r="E294" s="261"/>
      <c r="F294" s="40"/>
      <c r="G294" s="40"/>
      <c r="H294" s="8"/>
      <c r="I294" s="33"/>
      <c r="J294" s="8"/>
      <c r="K294" s="40"/>
      <c r="Y294" s="12"/>
    </row>
    <row r="295" spans="1:25" s="5" customFormat="1" ht="18">
      <c r="A295" s="151"/>
      <c r="B295" s="8"/>
      <c r="C295" s="8"/>
      <c r="D295" s="261"/>
      <c r="E295" s="261"/>
      <c r="F295" s="40"/>
      <c r="G295" s="40"/>
      <c r="H295" s="8"/>
      <c r="I295" s="33"/>
      <c r="J295" s="8"/>
      <c r="K295" s="40"/>
      <c r="Y295" s="12"/>
    </row>
    <row r="296" spans="1:25" s="5" customFormat="1" ht="18">
      <c r="A296" s="151"/>
      <c r="B296" s="8"/>
      <c r="C296" s="8"/>
      <c r="D296" s="261"/>
      <c r="E296" s="261"/>
      <c r="F296" s="40"/>
      <c r="G296" s="40"/>
      <c r="H296" s="8"/>
      <c r="I296" s="33"/>
      <c r="J296" s="8"/>
      <c r="K296" s="40"/>
      <c r="Y296" s="12"/>
    </row>
    <row r="297" spans="1:25" s="5" customFormat="1" ht="18">
      <c r="A297" s="151"/>
      <c r="B297" s="8"/>
      <c r="C297" s="8"/>
      <c r="D297" s="261"/>
      <c r="E297" s="261"/>
      <c r="F297" s="40"/>
      <c r="G297" s="40"/>
      <c r="H297" s="8"/>
      <c r="I297" s="33"/>
      <c r="J297" s="8"/>
      <c r="K297" s="40"/>
      <c r="Y297" s="12"/>
    </row>
    <row r="298" spans="1:25" s="5" customFormat="1" ht="18">
      <c r="A298" s="151"/>
      <c r="B298" s="8"/>
      <c r="C298" s="8"/>
      <c r="D298" s="261"/>
      <c r="E298" s="261"/>
      <c r="F298" s="40"/>
      <c r="G298" s="40"/>
      <c r="H298" s="8"/>
      <c r="I298" s="33"/>
      <c r="J298" s="8"/>
      <c r="K298" s="40"/>
      <c r="Y298" s="12"/>
    </row>
    <row r="299" spans="1:25" s="5" customFormat="1" ht="18">
      <c r="A299" s="151"/>
      <c r="B299" s="8"/>
      <c r="C299" s="8"/>
      <c r="D299" s="261"/>
      <c r="E299" s="261"/>
      <c r="F299" s="40"/>
      <c r="G299" s="40"/>
      <c r="H299" s="8"/>
      <c r="I299" s="33"/>
      <c r="J299" s="8"/>
      <c r="K299" s="40"/>
      <c r="Y299" s="12"/>
    </row>
    <row r="300" spans="1:25" s="5" customFormat="1" ht="18">
      <c r="A300" s="151"/>
      <c r="B300" s="8"/>
      <c r="C300" s="8"/>
      <c r="D300" s="261"/>
      <c r="E300" s="261"/>
      <c r="F300" s="40"/>
      <c r="G300" s="40"/>
      <c r="H300" s="8"/>
      <c r="I300" s="33"/>
      <c r="J300" s="8"/>
      <c r="K300" s="40"/>
      <c r="Y300" s="12"/>
    </row>
    <row r="301" spans="1:25" s="5" customFormat="1" ht="18">
      <c r="A301" s="151"/>
      <c r="B301" s="8"/>
      <c r="C301" s="8"/>
      <c r="D301" s="261"/>
      <c r="E301" s="261"/>
      <c r="F301" s="40"/>
      <c r="G301" s="40"/>
      <c r="H301" s="8"/>
      <c r="I301" s="33"/>
      <c r="J301" s="8"/>
      <c r="K301" s="40"/>
      <c r="Y301" s="12"/>
    </row>
    <row r="302" spans="1:25" s="5" customFormat="1" ht="18">
      <c r="A302" s="151"/>
      <c r="B302" s="8"/>
      <c r="C302" s="8"/>
      <c r="D302" s="261"/>
      <c r="E302" s="261"/>
      <c r="F302" s="40"/>
      <c r="G302" s="40"/>
      <c r="H302" s="8"/>
      <c r="I302" s="33"/>
      <c r="J302" s="8"/>
      <c r="K302" s="40"/>
      <c r="Y302" s="12"/>
    </row>
    <row r="303" spans="1:25" s="5" customFormat="1" ht="18">
      <c r="A303" s="151"/>
      <c r="B303" s="8"/>
      <c r="C303" s="8"/>
      <c r="D303" s="261"/>
      <c r="E303" s="261"/>
      <c r="F303" s="40"/>
      <c r="G303" s="40"/>
      <c r="H303" s="8"/>
      <c r="I303" s="33"/>
      <c r="J303" s="8"/>
      <c r="K303" s="40"/>
      <c r="Y303" s="12"/>
    </row>
    <row r="304" spans="1:25" s="5" customFormat="1" ht="18">
      <c r="A304" s="151"/>
      <c r="B304" s="8"/>
      <c r="C304" s="8"/>
      <c r="D304" s="261"/>
      <c r="E304" s="261"/>
      <c r="F304" s="40"/>
      <c r="G304" s="40"/>
      <c r="H304" s="8"/>
      <c r="I304" s="33"/>
      <c r="J304" s="8"/>
      <c r="K304" s="40"/>
      <c r="Y304" s="12"/>
    </row>
    <row r="305" spans="1:25" s="5" customFormat="1" ht="18">
      <c r="A305" s="151"/>
      <c r="B305" s="8"/>
      <c r="C305" s="8"/>
      <c r="D305" s="261"/>
      <c r="E305" s="261"/>
      <c r="F305" s="40"/>
      <c r="G305" s="40"/>
      <c r="H305" s="8"/>
      <c r="I305" s="33"/>
      <c r="J305" s="8"/>
      <c r="K305" s="40"/>
      <c r="Y305" s="12"/>
    </row>
    <row r="306" spans="1:25" s="5" customFormat="1" ht="18">
      <c r="A306" s="151"/>
      <c r="B306" s="8"/>
      <c r="C306" s="8"/>
      <c r="D306" s="261"/>
      <c r="E306" s="261"/>
      <c r="F306" s="40"/>
      <c r="G306" s="40"/>
      <c r="H306" s="8"/>
      <c r="I306" s="33"/>
      <c r="J306" s="8"/>
      <c r="K306" s="40"/>
      <c r="Y306" s="12"/>
    </row>
    <row r="307" spans="1:25" s="5" customFormat="1" ht="18">
      <c r="A307" s="151"/>
      <c r="B307" s="8"/>
      <c r="C307" s="8"/>
      <c r="D307" s="261"/>
      <c r="E307" s="261"/>
      <c r="F307" s="40"/>
      <c r="G307" s="40"/>
      <c r="H307" s="8"/>
      <c r="I307" s="33"/>
      <c r="J307" s="8"/>
      <c r="K307" s="40"/>
      <c r="Y307" s="12"/>
    </row>
    <row r="308" spans="1:25" s="5" customFormat="1" ht="18">
      <c r="A308" s="151"/>
      <c r="B308" s="8"/>
      <c r="C308" s="8"/>
      <c r="D308" s="261"/>
      <c r="E308" s="261"/>
      <c r="F308" s="40"/>
      <c r="G308" s="40"/>
      <c r="H308" s="8"/>
      <c r="I308" s="33"/>
      <c r="J308" s="8"/>
      <c r="K308" s="40"/>
      <c r="Y308" s="12"/>
    </row>
    <row r="309" spans="1:25" s="5" customFormat="1" ht="18">
      <c r="A309" s="151"/>
      <c r="B309" s="8"/>
      <c r="C309" s="8"/>
      <c r="D309" s="261"/>
      <c r="E309" s="261"/>
      <c r="F309" s="40"/>
      <c r="G309" s="40"/>
      <c r="H309" s="8"/>
      <c r="I309" s="33"/>
      <c r="J309" s="8"/>
      <c r="K309" s="40"/>
      <c r="Y309" s="12"/>
    </row>
    <row r="310" spans="1:25" s="5" customFormat="1" ht="18">
      <c r="A310" s="151"/>
      <c r="B310" s="8"/>
      <c r="C310" s="8"/>
      <c r="D310" s="261"/>
      <c r="E310" s="261"/>
      <c r="F310" s="40"/>
      <c r="G310" s="40"/>
      <c r="H310" s="8"/>
      <c r="I310" s="33"/>
      <c r="J310" s="8"/>
      <c r="K310" s="40"/>
      <c r="Y310" s="12"/>
    </row>
    <row r="311" spans="1:25" s="5" customFormat="1" ht="18">
      <c r="A311" s="151"/>
      <c r="B311" s="8"/>
      <c r="C311" s="8"/>
      <c r="D311" s="261"/>
      <c r="E311" s="261"/>
      <c r="F311" s="40"/>
      <c r="G311" s="40"/>
      <c r="H311" s="8"/>
      <c r="I311" s="33"/>
      <c r="J311" s="8"/>
      <c r="K311" s="40"/>
      <c r="Y311" s="12"/>
    </row>
    <row r="312" spans="1:25" s="5" customFormat="1" ht="18">
      <c r="A312" s="151"/>
      <c r="B312" s="8"/>
      <c r="C312" s="8"/>
      <c r="D312" s="261"/>
      <c r="E312" s="261"/>
      <c r="F312" s="40"/>
      <c r="G312" s="40"/>
      <c r="H312" s="8"/>
      <c r="I312" s="33"/>
      <c r="J312" s="8"/>
      <c r="K312" s="40"/>
      <c r="Y312" s="12"/>
    </row>
    <row r="313" spans="1:25" s="5" customFormat="1" ht="18">
      <c r="A313" s="151"/>
      <c r="B313" s="8"/>
      <c r="C313" s="8"/>
      <c r="D313" s="261"/>
      <c r="E313" s="261"/>
      <c r="F313" s="40"/>
      <c r="G313" s="40"/>
      <c r="H313" s="8"/>
      <c r="I313" s="33"/>
      <c r="J313" s="8"/>
      <c r="K313" s="40"/>
      <c r="Y313" s="12"/>
    </row>
    <row r="314" spans="1:25" s="5" customFormat="1" ht="18">
      <c r="A314" s="151"/>
      <c r="B314" s="8"/>
      <c r="C314" s="8"/>
      <c r="D314" s="261"/>
      <c r="E314" s="261"/>
      <c r="F314" s="40"/>
      <c r="G314" s="40"/>
      <c r="H314" s="8"/>
      <c r="I314" s="33"/>
      <c r="J314" s="8"/>
      <c r="K314" s="40"/>
      <c r="Y314" s="12"/>
    </row>
    <row r="315" spans="1:25" s="5" customFormat="1" ht="18">
      <c r="A315" s="151"/>
      <c r="B315" s="8"/>
      <c r="C315" s="8"/>
      <c r="D315" s="261"/>
      <c r="E315" s="261"/>
      <c r="F315" s="40"/>
      <c r="G315" s="40"/>
      <c r="H315" s="8"/>
      <c r="I315" s="33"/>
      <c r="J315" s="8"/>
      <c r="K315" s="40"/>
      <c r="Y315" s="12"/>
    </row>
    <row r="316" spans="1:25" s="5" customFormat="1" ht="18">
      <c r="A316" s="151"/>
      <c r="B316" s="8"/>
      <c r="C316" s="8"/>
      <c r="D316" s="261"/>
      <c r="E316" s="261"/>
      <c r="F316" s="40"/>
      <c r="G316" s="40"/>
      <c r="H316" s="8"/>
      <c r="I316" s="33"/>
      <c r="J316" s="8"/>
      <c r="K316" s="40"/>
      <c r="Y316" s="12"/>
    </row>
    <row r="317" spans="1:25" s="5" customFormat="1" ht="18">
      <c r="A317" s="151"/>
      <c r="B317" s="8"/>
      <c r="C317" s="8"/>
      <c r="D317" s="261"/>
      <c r="E317" s="261"/>
      <c r="F317" s="40"/>
      <c r="G317" s="40"/>
      <c r="H317" s="8"/>
      <c r="I317" s="33"/>
      <c r="J317" s="8"/>
      <c r="K317" s="40"/>
      <c r="Y317" s="12"/>
    </row>
    <row r="318" spans="1:25" s="5" customFormat="1" ht="18">
      <c r="A318" s="151"/>
      <c r="B318" s="8"/>
      <c r="C318" s="8"/>
      <c r="D318" s="261"/>
      <c r="E318" s="261"/>
      <c r="F318" s="40"/>
      <c r="G318" s="40"/>
      <c r="H318" s="8"/>
      <c r="I318" s="33"/>
      <c r="J318" s="8"/>
      <c r="K318" s="40"/>
      <c r="Y318" s="12"/>
    </row>
    <row r="319" spans="1:25" s="5" customFormat="1" ht="18">
      <c r="A319" s="151"/>
      <c r="B319" s="8"/>
      <c r="C319" s="8"/>
      <c r="D319" s="261"/>
      <c r="E319" s="261"/>
      <c r="F319" s="40"/>
      <c r="G319" s="40"/>
      <c r="H319" s="8"/>
      <c r="I319" s="33"/>
      <c r="J319" s="8"/>
      <c r="K319" s="40"/>
      <c r="Y319" s="12"/>
    </row>
    <row r="320" spans="1:25" s="5" customFormat="1" ht="18">
      <c r="A320" s="151"/>
      <c r="B320" s="8"/>
      <c r="C320" s="8"/>
      <c r="D320" s="261"/>
      <c r="E320" s="261"/>
      <c r="F320" s="40"/>
      <c r="G320" s="40"/>
      <c r="H320" s="8"/>
      <c r="I320" s="33"/>
      <c r="J320" s="8"/>
      <c r="K320" s="40"/>
      <c r="Y320" s="12"/>
    </row>
    <row r="321" spans="1:25" s="5" customFormat="1" ht="18">
      <c r="A321" s="151"/>
      <c r="B321" s="8"/>
      <c r="C321" s="8"/>
      <c r="D321" s="261"/>
      <c r="E321" s="261"/>
      <c r="F321" s="40"/>
      <c r="G321" s="40"/>
      <c r="H321" s="8"/>
      <c r="I321" s="33"/>
      <c r="J321" s="8"/>
      <c r="K321" s="40"/>
      <c r="Y321" s="12"/>
    </row>
    <row r="322" spans="1:25" s="5" customFormat="1" ht="18">
      <c r="A322" s="151"/>
      <c r="B322" s="8"/>
      <c r="C322" s="8"/>
      <c r="D322" s="261"/>
      <c r="E322" s="261"/>
      <c r="F322" s="40"/>
      <c r="G322" s="40"/>
      <c r="H322" s="8"/>
      <c r="I322" s="33"/>
      <c r="J322" s="8"/>
      <c r="K322" s="40"/>
      <c r="Y322" s="12"/>
    </row>
    <row r="323" spans="1:25" s="5" customFormat="1" ht="18">
      <c r="A323" s="151"/>
      <c r="B323" s="8"/>
      <c r="C323" s="8"/>
      <c r="D323" s="261"/>
      <c r="E323" s="261"/>
      <c r="F323" s="40"/>
      <c r="G323" s="40"/>
      <c r="H323" s="8"/>
      <c r="I323" s="33"/>
      <c r="J323" s="8"/>
      <c r="K323" s="40"/>
      <c r="Y323" s="12"/>
    </row>
    <row r="324" spans="1:25" s="5" customFormat="1" ht="18">
      <c r="A324" s="151"/>
      <c r="B324" s="8"/>
      <c r="C324" s="8"/>
      <c r="D324" s="261"/>
      <c r="E324" s="261"/>
      <c r="F324" s="40"/>
      <c r="G324" s="40"/>
      <c r="H324" s="8"/>
      <c r="I324" s="33"/>
      <c r="J324" s="8"/>
      <c r="K324" s="40"/>
      <c r="Y324" s="12"/>
    </row>
    <row r="325" spans="1:25" s="5" customFormat="1" ht="18">
      <c r="A325" s="151"/>
      <c r="B325" s="8"/>
      <c r="C325" s="8"/>
      <c r="D325" s="261"/>
      <c r="E325" s="261"/>
      <c r="F325" s="40"/>
      <c r="G325" s="40"/>
      <c r="H325" s="8"/>
      <c r="I325" s="33"/>
      <c r="J325" s="8"/>
      <c r="K325" s="40"/>
      <c r="Y325" s="12"/>
    </row>
    <row r="326" spans="1:25" s="5" customFormat="1" ht="18">
      <c r="A326" s="151"/>
      <c r="B326" s="8"/>
      <c r="C326" s="8"/>
      <c r="D326" s="261"/>
      <c r="E326" s="261"/>
      <c r="F326" s="40"/>
      <c r="G326" s="40"/>
      <c r="H326" s="8"/>
      <c r="I326" s="33"/>
      <c r="J326" s="8"/>
      <c r="K326" s="40"/>
      <c r="Y326" s="12"/>
    </row>
    <row r="327" spans="1:25" s="5" customFormat="1" ht="18">
      <c r="A327" s="151"/>
      <c r="B327" s="8"/>
      <c r="C327" s="8"/>
      <c r="D327" s="261"/>
      <c r="E327" s="261"/>
      <c r="F327" s="40"/>
      <c r="G327" s="40"/>
      <c r="H327" s="8"/>
      <c r="I327" s="33"/>
      <c r="J327" s="8"/>
      <c r="K327" s="40"/>
      <c r="Y327" s="12"/>
    </row>
    <row r="328" spans="1:25" s="5" customFormat="1" ht="18">
      <c r="A328" s="151"/>
      <c r="B328" s="8"/>
      <c r="C328" s="8"/>
      <c r="D328" s="261"/>
      <c r="E328" s="261"/>
      <c r="F328" s="40"/>
      <c r="G328" s="40"/>
      <c r="H328" s="8"/>
      <c r="I328" s="33"/>
      <c r="J328" s="8"/>
      <c r="K328" s="40"/>
      <c r="Y328" s="12"/>
    </row>
    <row r="329" spans="1:25" s="5" customFormat="1" ht="18">
      <c r="A329" s="151"/>
      <c r="B329" s="8"/>
      <c r="C329" s="8"/>
      <c r="D329" s="261"/>
      <c r="E329" s="261"/>
      <c r="F329" s="40"/>
      <c r="G329" s="40"/>
      <c r="H329" s="8"/>
      <c r="I329" s="33"/>
      <c r="J329" s="8"/>
      <c r="K329" s="40"/>
      <c r="Y329" s="12"/>
    </row>
    <row r="330" spans="1:25" s="5" customFormat="1" ht="18">
      <c r="A330" s="151"/>
      <c r="B330" s="8"/>
      <c r="C330" s="8"/>
      <c r="D330" s="261"/>
      <c r="E330" s="261"/>
      <c r="F330" s="40"/>
      <c r="G330" s="40"/>
      <c r="H330" s="8"/>
      <c r="I330" s="33"/>
      <c r="J330" s="8"/>
      <c r="K330" s="40"/>
      <c r="Y330" s="12"/>
    </row>
    <row r="331" spans="1:25" s="5" customFormat="1" ht="18">
      <c r="A331" s="151"/>
      <c r="B331" s="8"/>
      <c r="C331" s="8"/>
      <c r="D331" s="261"/>
      <c r="E331" s="261"/>
      <c r="F331" s="40"/>
      <c r="G331" s="40"/>
      <c r="H331" s="8"/>
      <c r="I331" s="33"/>
      <c r="J331" s="8"/>
      <c r="K331" s="40"/>
      <c r="Y331" s="12"/>
    </row>
    <row r="332" spans="1:25" s="5" customFormat="1" ht="18">
      <c r="A332" s="151"/>
      <c r="B332" s="8"/>
      <c r="C332" s="8"/>
      <c r="D332" s="261"/>
      <c r="E332" s="261"/>
      <c r="F332" s="40"/>
      <c r="G332" s="40"/>
      <c r="H332" s="8"/>
      <c r="I332" s="33"/>
      <c r="J332" s="8"/>
      <c r="K332" s="40"/>
      <c r="Y332" s="12"/>
    </row>
    <row r="333" spans="1:25" s="5" customFormat="1" ht="18">
      <c r="A333" s="151"/>
      <c r="B333" s="8"/>
      <c r="C333" s="8"/>
      <c r="D333" s="261"/>
      <c r="E333" s="261"/>
      <c r="F333" s="40"/>
      <c r="G333" s="40"/>
      <c r="H333" s="8"/>
      <c r="I333" s="33"/>
      <c r="J333" s="8"/>
      <c r="K333" s="40"/>
      <c r="Y333" s="12"/>
    </row>
    <row r="334" spans="1:25" s="5" customFormat="1" ht="18">
      <c r="A334" s="151"/>
      <c r="B334" s="8"/>
      <c r="C334" s="8"/>
      <c r="D334" s="261"/>
      <c r="E334" s="261"/>
      <c r="F334" s="40"/>
      <c r="G334" s="40"/>
      <c r="H334" s="8"/>
      <c r="I334" s="33"/>
      <c r="J334" s="8"/>
      <c r="K334" s="40"/>
      <c r="Y334" s="12"/>
    </row>
    <row r="335" spans="1:25" s="5" customFormat="1" ht="18">
      <c r="A335" s="151"/>
      <c r="B335" s="8"/>
      <c r="C335" s="8"/>
      <c r="D335" s="261"/>
      <c r="E335" s="261"/>
      <c r="F335" s="40"/>
      <c r="G335" s="40"/>
      <c r="H335" s="8"/>
      <c r="I335" s="33"/>
      <c r="J335" s="8"/>
      <c r="K335" s="40"/>
      <c r="Y335" s="12"/>
    </row>
    <row r="336" spans="1:25" s="5" customFormat="1" ht="18">
      <c r="A336" s="151"/>
      <c r="B336" s="8"/>
      <c r="C336" s="8"/>
      <c r="D336" s="261"/>
      <c r="E336" s="261"/>
      <c r="F336" s="40"/>
      <c r="G336" s="40"/>
      <c r="H336" s="8"/>
      <c r="I336" s="33"/>
      <c r="J336" s="8"/>
      <c r="K336" s="40"/>
      <c r="Y336" s="12"/>
    </row>
    <row r="337" spans="1:25" s="5" customFormat="1" ht="18">
      <c r="A337" s="151"/>
      <c r="B337" s="8"/>
      <c r="C337" s="8"/>
      <c r="D337" s="261"/>
      <c r="E337" s="261"/>
      <c r="F337" s="40"/>
      <c r="G337" s="40"/>
      <c r="H337" s="8"/>
      <c r="I337" s="33"/>
      <c r="J337" s="8"/>
      <c r="K337" s="40"/>
      <c r="Y337" s="12"/>
    </row>
    <row r="338" spans="1:25" s="5" customFormat="1" ht="18">
      <c r="A338" s="151"/>
      <c r="B338" s="8"/>
      <c r="C338" s="8"/>
      <c r="D338" s="261"/>
      <c r="E338" s="261"/>
      <c r="F338" s="40"/>
      <c r="G338" s="40"/>
      <c r="H338" s="8"/>
      <c r="I338" s="33"/>
      <c r="J338" s="8"/>
      <c r="K338" s="40"/>
      <c r="Y338" s="12"/>
    </row>
    <row r="339" spans="1:25" s="5" customFormat="1" ht="18">
      <c r="A339" s="151"/>
      <c r="B339" s="8"/>
      <c r="C339" s="8"/>
      <c r="D339" s="261"/>
      <c r="E339" s="261"/>
      <c r="F339" s="40"/>
      <c r="G339" s="40"/>
      <c r="H339" s="8"/>
      <c r="I339" s="33"/>
      <c r="J339" s="8"/>
      <c r="K339" s="40"/>
      <c r="Y339" s="12"/>
    </row>
    <row r="340" spans="1:25" s="5" customFormat="1" ht="18">
      <c r="A340" s="151"/>
      <c r="B340" s="8"/>
      <c r="C340" s="8"/>
      <c r="D340" s="261"/>
      <c r="E340" s="261"/>
      <c r="F340" s="40"/>
      <c r="G340" s="40"/>
      <c r="H340" s="8"/>
      <c r="I340" s="33"/>
      <c r="J340" s="8"/>
      <c r="K340" s="40"/>
      <c r="Y340" s="12"/>
    </row>
    <row r="341" spans="1:25" s="5" customFormat="1" ht="18">
      <c r="A341" s="151"/>
      <c r="B341" s="8"/>
      <c r="C341" s="8"/>
      <c r="D341" s="261"/>
      <c r="E341" s="261"/>
      <c r="F341" s="40"/>
      <c r="G341" s="40"/>
      <c r="H341" s="8"/>
      <c r="I341" s="33"/>
      <c r="J341" s="8"/>
      <c r="K341" s="40"/>
      <c r="Y341" s="12"/>
    </row>
    <row r="342" spans="1:25" s="5" customFormat="1" ht="18">
      <c r="A342" s="151"/>
      <c r="B342" s="8"/>
      <c r="C342" s="8"/>
      <c r="D342" s="261"/>
      <c r="E342" s="261"/>
      <c r="F342" s="40"/>
      <c r="G342" s="40"/>
      <c r="H342" s="8"/>
      <c r="I342" s="33"/>
      <c r="J342" s="8"/>
      <c r="K342" s="40"/>
      <c r="Y342" s="12"/>
    </row>
    <row r="343" spans="1:25" s="5" customFormat="1" ht="18">
      <c r="A343" s="151"/>
      <c r="B343" s="8"/>
      <c r="C343" s="8"/>
      <c r="D343" s="261"/>
      <c r="E343" s="261"/>
      <c r="F343" s="40"/>
      <c r="G343" s="40"/>
      <c r="H343" s="8"/>
      <c r="I343" s="33"/>
      <c r="J343" s="8"/>
      <c r="K343" s="40"/>
      <c r="Y343" s="12"/>
    </row>
    <row r="344" spans="1:25" s="5" customFormat="1" ht="18">
      <c r="A344" s="151"/>
      <c r="B344" s="8"/>
      <c r="C344" s="8"/>
      <c r="D344" s="261"/>
      <c r="E344" s="261"/>
      <c r="F344" s="40"/>
      <c r="G344" s="40"/>
      <c r="H344" s="8"/>
      <c r="I344" s="33"/>
      <c r="J344" s="8"/>
      <c r="K344" s="40"/>
      <c r="Y344" s="12"/>
    </row>
    <row r="345" spans="1:25" s="5" customFormat="1" ht="18">
      <c r="A345" s="151"/>
      <c r="B345" s="8"/>
      <c r="C345" s="8"/>
      <c r="D345" s="261"/>
      <c r="E345" s="261"/>
      <c r="F345" s="40"/>
      <c r="G345" s="40"/>
      <c r="H345" s="8"/>
      <c r="I345" s="33"/>
      <c r="J345" s="8"/>
      <c r="K345" s="40"/>
      <c r="Y345" s="12"/>
    </row>
    <row r="346" spans="1:25" s="5" customFormat="1" ht="18">
      <c r="A346" s="151"/>
      <c r="B346" s="8"/>
      <c r="C346" s="8"/>
      <c r="D346" s="261"/>
      <c r="E346" s="261"/>
      <c r="F346" s="40"/>
      <c r="G346" s="40"/>
      <c r="H346" s="8"/>
      <c r="I346" s="33"/>
      <c r="J346" s="8"/>
      <c r="K346" s="40"/>
      <c r="Y346" s="12"/>
    </row>
    <row r="347" spans="1:25" s="5" customFormat="1" ht="18">
      <c r="A347" s="151"/>
      <c r="B347" s="8"/>
      <c r="C347" s="8"/>
      <c r="D347" s="261"/>
      <c r="E347" s="261"/>
      <c r="F347" s="40"/>
      <c r="G347" s="40"/>
      <c r="H347" s="8"/>
      <c r="I347" s="33"/>
      <c r="J347" s="8"/>
      <c r="K347" s="40"/>
      <c r="Y347" s="12"/>
    </row>
    <row r="348" spans="1:25" s="5" customFormat="1" ht="18">
      <c r="A348" s="151"/>
      <c r="B348" s="8"/>
      <c r="C348" s="8"/>
      <c r="D348" s="261"/>
      <c r="E348" s="261"/>
      <c r="F348" s="40"/>
      <c r="G348" s="40"/>
      <c r="H348" s="8"/>
      <c r="I348" s="33"/>
      <c r="J348" s="8"/>
      <c r="K348" s="40"/>
      <c r="Y348" s="12"/>
    </row>
    <row r="349" spans="1:25" s="5" customFormat="1" ht="18">
      <c r="A349" s="151"/>
      <c r="B349" s="8"/>
      <c r="C349" s="8"/>
      <c r="D349" s="261"/>
      <c r="E349" s="261"/>
      <c r="F349" s="40"/>
      <c r="G349" s="40"/>
      <c r="H349" s="8"/>
      <c r="I349" s="33"/>
      <c r="J349" s="8"/>
      <c r="K349" s="40"/>
      <c r="Y349" s="12"/>
    </row>
    <row r="350" spans="1:25" s="5" customFormat="1" ht="18">
      <c r="A350" s="151"/>
      <c r="B350" s="8"/>
      <c r="C350" s="8"/>
      <c r="D350" s="261"/>
      <c r="E350" s="261"/>
      <c r="F350" s="40"/>
      <c r="G350" s="40"/>
      <c r="H350" s="8"/>
      <c r="I350" s="33"/>
      <c r="J350" s="8"/>
      <c r="K350" s="40"/>
      <c r="Y350" s="12"/>
    </row>
    <row r="351" spans="1:25" s="5" customFormat="1" ht="18">
      <c r="A351" s="151"/>
      <c r="B351" s="8"/>
      <c r="C351" s="8"/>
      <c r="D351" s="261"/>
      <c r="E351" s="261"/>
      <c r="F351" s="40"/>
      <c r="G351" s="40"/>
      <c r="H351" s="8"/>
      <c r="I351" s="33"/>
      <c r="J351" s="8"/>
      <c r="K351" s="40"/>
      <c r="Y351" s="12"/>
    </row>
    <row r="352" spans="1:25" s="5" customFormat="1" ht="18">
      <c r="A352" s="151"/>
      <c r="B352" s="8"/>
      <c r="C352" s="8"/>
      <c r="D352" s="261"/>
      <c r="E352" s="261"/>
      <c r="F352" s="40"/>
      <c r="G352" s="40"/>
      <c r="H352" s="8"/>
      <c r="I352" s="33"/>
      <c r="J352" s="8"/>
      <c r="K352" s="40"/>
      <c r="Y352" s="12"/>
    </row>
    <row r="353" spans="1:25" s="5" customFormat="1" ht="18">
      <c r="A353" s="151"/>
      <c r="B353" s="8"/>
      <c r="C353" s="8"/>
      <c r="D353" s="261"/>
      <c r="E353" s="261"/>
      <c r="F353" s="40"/>
      <c r="G353" s="40"/>
      <c r="H353" s="8"/>
      <c r="I353" s="33"/>
      <c r="J353" s="8"/>
      <c r="K353" s="40"/>
      <c r="Y353" s="12"/>
    </row>
    <row r="354" spans="1:25" s="5" customFormat="1" ht="18">
      <c r="A354" s="151"/>
      <c r="B354" s="8"/>
      <c r="C354" s="8"/>
      <c r="D354" s="261"/>
      <c r="E354" s="261"/>
      <c r="F354" s="40"/>
      <c r="G354" s="40"/>
      <c r="H354" s="8"/>
      <c r="I354" s="33"/>
      <c r="J354" s="8"/>
      <c r="K354" s="40"/>
      <c r="Y354" s="12"/>
    </row>
    <row r="355" spans="1:25" s="5" customFormat="1" ht="18">
      <c r="A355" s="151"/>
      <c r="B355" s="8"/>
      <c r="C355" s="8"/>
      <c r="D355" s="261"/>
      <c r="E355" s="261"/>
      <c r="F355" s="40"/>
      <c r="G355" s="40"/>
      <c r="H355" s="8"/>
      <c r="I355" s="33"/>
      <c r="J355" s="8"/>
      <c r="K355" s="40"/>
      <c r="Y355" s="12"/>
    </row>
    <row r="356" spans="1:25" s="5" customFormat="1" ht="18">
      <c r="A356" s="151"/>
      <c r="B356" s="8"/>
      <c r="C356" s="8"/>
      <c r="D356" s="261"/>
      <c r="E356" s="261"/>
      <c r="F356" s="40"/>
      <c r="G356" s="40"/>
      <c r="H356" s="8"/>
      <c r="I356" s="33"/>
      <c r="J356" s="8"/>
      <c r="K356" s="40"/>
      <c r="Y356" s="12"/>
    </row>
    <row r="357" spans="1:25" s="5" customFormat="1" ht="18">
      <c r="A357" s="151"/>
      <c r="B357" s="8"/>
      <c r="C357" s="8"/>
      <c r="D357" s="261"/>
      <c r="E357" s="261"/>
      <c r="F357" s="40"/>
      <c r="G357" s="40"/>
      <c r="H357" s="8"/>
      <c r="I357" s="33"/>
      <c r="J357" s="8"/>
      <c r="K357" s="40"/>
      <c r="Y357" s="12"/>
    </row>
    <row r="358" spans="1:25" s="5" customFormat="1" ht="18">
      <c r="A358" s="151"/>
      <c r="B358" s="8"/>
      <c r="C358" s="8"/>
      <c r="D358" s="261"/>
      <c r="E358" s="261"/>
      <c r="F358" s="40"/>
      <c r="G358" s="40"/>
      <c r="H358" s="8"/>
      <c r="I358" s="33"/>
      <c r="J358" s="8"/>
      <c r="K358" s="40"/>
      <c r="Y358" s="12"/>
    </row>
    <row r="359" spans="1:25" s="5" customFormat="1" ht="18">
      <c r="A359" s="151"/>
      <c r="B359" s="8"/>
      <c r="C359" s="8"/>
      <c r="D359" s="261"/>
      <c r="E359" s="261"/>
      <c r="F359" s="40"/>
      <c r="G359" s="40"/>
      <c r="H359" s="8"/>
      <c r="I359" s="33"/>
      <c r="J359" s="8"/>
      <c r="K359" s="40"/>
      <c r="Y359" s="12"/>
    </row>
    <row r="360" spans="1:25" s="5" customFormat="1" ht="18">
      <c r="A360" s="151"/>
      <c r="B360" s="8"/>
      <c r="C360" s="8"/>
      <c r="D360" s="261"/>
      <c r="E360" s="261"/>
      <c r="F360" s="40"/>
      <c r="G360" s="40"/>
      <c r="H360" s="8"/>
      <c r="I360" s="33"/>
      <c r="J360" s="8"/>
      <c r="K360" s="40"/>
      <c r="Y360" s="12"/>
    </row>
    <row r="361" spans="1:25" s="5" customFormat="1" ht="18">
      <c r="A361" s="151"/>
      <c r="B361" s="8"/>
      <c r="C361" s="8"/>
      <c r="D361" s="261"/>
      <c r="E361" s="261"/>
      <c r="F361" s="40"/>
      <c r="G361" s="40"/>
      <c r="H361" s="8"/>
      <c r="I361" s="33"/>
      <c r="J361" s="8"/>
      <c r="K361" s="40"/>
      <c r="Y361" s="12"/>
    </row>
    <row r="362" spans="1:25" s="5" customFormat="1" ht="18">
      <c r="A362" s="151"/>
      <c r="B362" s="8"/>
      <c r="C362" s="8"/>
      <c r="D362" s="261"/>
      <c r="E362" s="261"/>
      <c r="F362" s="40"/>
      <c r="G362" s="40"/>
      <c r="H362" s="8"/>
      <c r="I362" s="33"/>
      <c r="J362" s="8"/>
      <c r="K362" s="40"/>
      <c r="Y362" s="12"/>
    </row>
    <row r="363" spans="1:25" s="5" customFormat="1" ht="18">
      <c r="A363" s="151"/>
      <c r="B363" s="8"/>
      <c r="C363" s="8"/>
      <c r="D363" s="261"/>
      <c r="E363" s="261"/>
      <c r="F363" s="40"/>
      <c r="G363" s="40"/>
      <c r="H363" s="8"/>
      <c r="I363" s="33"/>
      <c r="J363" s="8"/>
      <c r="K363" s="40"/>
      <c r="Y363" s="12"/>
    </row>
    <row r="364" spans="1:25" s="5" customFormat="1" ht="18">
      <c r="A364" s="151"/>
      <c r="B364" s="8"/>
      <c r="C364" s="8"/>
      <c r="D364" s="261"/>
      <c r="E364" s="261"/>
      <c r="F364" s="40"/>
      <c r="G364" s="40"/>
      <c r="H364" s="8"/>
      <c r="I364" s="33"/>
      <c r="J364" s="8"/>
      <c r="K364" s="40"/>
      <c r="Y364" s="12"/>
    </row>
    <row r="365" spans="1:25" s="5" customFormat="1" ht="18">
      <c r="A365" s="151"/>
      <c r="B365" s="8"/>
      <c r="C365" s="8"/>
      <c r="D365" s="261"/>
      <c r="E365" s="261"/>
      <c r="F365" s="40"/>
      <c r="G365" s="40"/>
      <c r="H365" s="8"/>
      <c r="I365" s="33"/>
      <c r="J365" s="8"/>
      <c r="K365" s="40"/>
      <c r="Y365" s="12"/>
    </row>
    <row r="366" spans="1:25" s="5" customFormat="1" ht="18">
      <c r="A366" s="151"/>
      <c r="B366" s="8"/>
      <c r="C366" s="8"/>
      <c r="D366" s="261"/>
      <c r="E366" s="261"/>
      <c r="F366" s="40"/>
      <c r="G366" s="40"/>
      <c r="H366" s="8"/>
      <c r="I366" s="33"/>
      <c r="J366" s="8"/>
      <c r="K366" s="40"/>
      <c r="Y366" s="12"/>
    </row>
    <row r="367" spans="1:25" s="5" customFormat="1" ht="18">
      <c r="A367" s="151"/>
      <c r="B367" s="8"/>
      <c r="C367" s="8"/>
      <c r="D367" s="261"/>
      <c r="E367" s="261"/>
      <c r="F367" s="40"/>
      <c r="G367" s="40"/>
      <c r="H367" s="8"/>
      <c r="I367" s="33"/>
      <c r="J367" s="8"/>
      <c r="K367" s="40"/>
      <c r="Y367" s="12"/>
    </row>
    <row r="368" spans="1:25" s="5" customFormat="1" ht="18">
      <c r="A368" s="151"/>
      <c r="B368" s="8"/>
      <c r="C368" s="8"/>
      <c r="D368" s="261"/>
      <c r="E368" s="261"/>
      <c r="F368" s="40"/>
      <c r="G368" s="40"/>
      <c r="H368" s="8"/>
      <c r="I368" s="33"/>
      <c r="J368" s="8"/>
      <c r="K368" s="40"/>
      <c r="Y368" s="12"/>
    </row>
    <row r="369" spans="1:25" s="5" customFormat="1" ht="18">
      <c r="A369" s="151"/>
      <c r="B369" s="8"/>
      <c r="C369" s="8"/>
      <c r="D369" s="261"/>
      <c r="E369" s="261"/>
      <c r="F369" s="40"/>
      <c r="G369" s="40"/>
      <c r="H369" s="8"/>
      <c r="I369" s="33"/>
      <c r="J369" s="8"/>
      <c r="K369" s="40"/>
      <c r="Y369" s="12"/>
    </row>
    <row r="370" spans="1:25" s="5" customFormat="1" ht="18">
      <c r="A370" s="151"/>
      <c r="B370" s="8"/>
      <c r="C370" s="8"/>
      <c r="D370" s="261"/>
      <c r="E370" s="261"/>
      <c r="F370" s="40"/>
      <c r="G370" s="40"/>
      <c r="H370" s="8"/>
      <c r="I370" s="33"/>
      <c r="J370" s="8"/>
      <c r="K370" s="40"/>
      <c r="Y370" s="12"/>
    </row>
    <row r="371" spans="1:25" s="5" customFormat="1" ht="18">
      <c r="A371" s="151"/>
      <c r="B371" s="8"/>
      <c r="C371" s="8"/>
      <c r="D371" s="261"/>
      <c r="E371" s="261"/>
      <c r="F371" s="40"/>
      <c r="G371" s="40"/>
      <c r="H371" s="8"/>
      <c r="I371" s="33"/>
      <c r="J371" s="8"/>
      <c r="K371" s="40"/>
      <c r="Y371" s="12"/>
    </row>
    <row r="372" spans="1:25" s="5" customFormat="1" ht="18">
      <c r="A372" s="151"/>
      <c r="B372" s="8"/>
      <c r="C372" s="8"/>
      <c r="D372" s="261"/>
      <c r="E372" s="261"/>
      <c r="F372" s="40"/>
      <c r="G372" s="40"/>
      <c r="H372" s="8"/>
      <c r="I372" s="33"/>
      <c r="J372" s="8"/>
      <c r="K372" s="40"/>
      <c r="Y372" s="12"/>
    </row>
    <row r="373" spans="1:25" s="5" customFormat="1" ht="18">
      <c r="A373" s="151"/>
      <c r="B373" s="8"/>
      <c r="C373" s="8"/>
      <c r="D373" s="261"/>
      <c r="E373" s="261"/>
      <c r="F373" s="40"/>
      <c r="G373" s="40"/>
      <c r="H373" s="8"/>
      <c r="I373" s="33"/>
      <c r="J373" s="8"/>
      <c r="K373" s="40"/>
      <c r="Y373" s="12"/>
    </row>
    <row r="374" spans="1:25" s="5" customFormat="1" ht="18">
      <c r="A374" s="151"/>
      <c r="B374" s="8"/>
      <c r="C374" s="8"/>
      <c r="D374" s="261"/>
      <c r="E374" s="261"/>
      <c r="F374" s="40"/>
      <c r="G374" s="40"/>
      <c r="H374" s="8"/>
      <c r="I374" s="33"/>
      <c r="J374" s="8"/>
      <c r="K374" s="40"/>
      <c r="Y374" s="12"/>
    </row>
    <row r="375" spans="1:25" s="5" customFormat="1" ht="18">
      <c r="A375" s="151"/>
      <c r="B375" s="8"/>
      <c r="C375" s="8"/>
      <c r="D375" s="261"/>
      <c r="E375" s="261"/>
      <c r="F375" s="40"/>
      <c r="G375" s="40"/>
      <c r="H375" s="8"/>
      <c r="I375" s="33"/>
      <c r="J375" s="8"/>
      <c r="K375" s="40"/>
      <c r="Y375" s="12"/>
    </row>
    <row r="376" spans="1:25" s="5" customFormat="1" ht="18">
      <c r="A376" s="151"/>
      <c r="B376" s="8"/>
      <c r="C376" s="8"/>
      <c r="D376" s="261"/>
      <c r="E376" s="261"/>
      <c r="F376" s="40"/>
      <c r="G376" s="40"/>
      <c r="H376" s="8"/>
      <c r="I376" s="33"/>
      <c r="J376" s="8"/>
      <c r="K376" s="40"/>
      <c r="Y376" s="12"/>
    </row>
    <row r="377" spans="1:25" s="5" customFormat="1" ht="18">
      <c r="A377" s="151"/>
      <c r="B377" s="8"/>
      <c r="C377" s="8"/>
      <c r="D377" s="261"/>
      <c r="E377" s="261"/>
      <c r="F377" s="40"/>
      <c r="G377" s="40"/>
      <c r="H377" s="8"/>
      <c r="I377" s="33"/>
      <c r="J377" s="8"/>
      <c r="K377" s="40"/>
      <c r="Y377" s="12"/>
    </row>
    <row r="378" spans="1:25" s="5" customFormat="1" ht="18">
      <c r="A378" s="151"/>
      <c r="B378" s="8"/>
      <c r="C378" s="8"/>
      <c r="D378" s="261"/>
      <c r="E378" s="261"/>
      <c r="F378" s="40"/>
      <c r="G378" s="40"/>
      <c r="H378" s="8"/>
      <c r="I378" s="33"/>
      <c r="J378" s="8"/>
      <c r="K378" s="40"/>
      <c r="Y378" s="12"/>
    </row>
    <row r="379" spans="1:25" s="5" customFormat="1" ht="18">
      <c r="A379" s="151"/>
      <c r="B379" s="8"/>
      <c r="C379" s="8"/>
      <c r="D379" s="261"/>
      <c r="E379" s="261"/>
      <c r="F379" s="40"/>
      <c r="G379" s="40"/>
      <c r="H379" s="8"/>
      <c r="I379" s="33"/>
      <c r="J379" s="8"/>
      <c r="K379" s="40"/>
      <c r="Y379" s="12"/>
    </row>
    <row r="380" spans="1:25" s="5" customFormat="1" ht="18">
      <c r="A380" s="151"/>
      <c r="B380" s="8"/>
      <c r="C380" s="8"/>
      <c r="D380" s="261"/>
      <c r="E380" s="261"/>
      <c r="F380" s="40"/>
      <c r="G380" s="40"/>
      <c r="H380" s="8"/>
      <c r="I380" s="33"/>
      <c r="J380" s="8"/>
      <c r="K380" s="40"/>
      <c r="Y380" s="12"/>
    </row>
    <row r="381" spans="1:25" s="5" customFormat="1" ht="18">
      <c r="A381" s="151"/>
      <c r="B381" s="8"/>
      <c r="C381" s="8"/>
      <c r="D381" s="261"/>
      <c r="E381" s="261"/>
      <c r="F381" s="40"/>
      <c r="G381" s="40"/>
      <c r="H381" s="8"/>
      <c r="I381" s="33"/>
      <c r="J381" s="8"/>
      <c r="K381" s="40"/>
      <c r="Y381" s="12"/>
    </row>
    <row r="382" spans="1:25" s="5" customFormat="1" ht="18">
      <c r="A382" s="151"/>
      <c r="B382" s="8"/>
      <c r="C382" s="8"/>
      <c r="D382" s="261"/>
      <c r="E382" s="261"/>
      <c r="F382" s="40"/>
      <c r="G382" s="40"/>
      <c r="H382" s="8"/>
      <c r="I382" s="33"/>
      <c r="J382" s="8"/>
      <c r="K382" s="40"/>
      <c r="Y382" s="12"/>
    </row>
    <row r="383" spans="1:25" s="5" customFormat="1" ht="18">
      <c r="A383" s="151"/>
      <c r="B383" s="8"/>
      <c r="C383" s="8"/>
      <c r="D383" s="261"/>
      <c r="E383" s="261"/>
      <c r="F383" s="40"/>
      <c r="G383" s="40"/>
      <c r="H383" s="8"/>
      <c r="I383" s="33"/>
      <c r="J383" s="8"/>
      <c r="K383" s="40"/>
      <c r="Y383" s="12"/>
    </row>
    <row r="384" spans="1:25" s="5" customFormat="1" ht="18">
      <c r="A384" s="151"/>
      <c r="B384" s="8"/>
      <c r="C384" s="8"/>
      <c r="D384" s="261"/>
      <c r="E384" s="261"/>
      <c r="F384" s="40"/>
      <c r="G384" s="40"/>
      <c r="H384" s="8"/>
      <c r="I384" s="33"/>
      <c r="J384" s="8"/>
      <c r="K384" s="40"/>
      <c r="Y384" s="12"/>
    </row>
    <row r="385" spans="1:25" s="5" customFormat="1" ht="18">
      <c r="A385" s="151"/>
      <c r="B385" s="8"/>
      <c r="C385" s="8"/>
      <c r="D385" s="261"/>
      <c r="E385" s="261"/>
      <c r="F385" s="40"/>
      <c r="G385" s="40"/>
      <c r="H385" s="8"/>
      <c r="I385" s="33"/>
      <c r="J385" s="8"/>
      <c r="K385" s="40"/>
      <c r="Y385" s="12"/>
    </row>
    <row r="386" spans="1:25" s="5" customFormat="1" ht="18">
      <c r="A386" s="151"/>
      <c r="B386" s="8"/>
      <c r="C386" s="8"/>
      <c r="D386" s="261"/>
      <c r="E386" s="261"/>
      <c r="F386" s="40"/>
      <c r="G386" s="40"/>
      <c r="H386" s="8"/>
      <c r="I386" s="33"/>
      <c r="J386" s="8"/>
      <c r="K386" s="40"/>
      <c r="Y386" s="12"/>
    </row>
    <row r="387" spans="1:25" s="5" customFormat="1" ht="18">
      <c r="A387" s="151"/>
      <c r="B387" s="8"/>
      <c r="C387" s="8"/>
      <c r="D387" s="261"/>
      <c r="E387" s="261"/>
      <c r="F387" s="40"/>
      <c r="G387" s="40"/>
      <c r="H387" s="8"/>
      <c r="I387" s="33"/>
      <c r="J387" s="8"/>
      <c r="K387" s="40"/>
      <c r="Y387" s="12"/>
    </row>
    <row r="388" spans="1:25" s="5" customFormat="1" ht="18">
      <c r="A388" s="151"/>
      <c r="B388" s="8"/>
      <c r="C388" s="8"/>
      <c r="D388" s="261"/>
      <c r="E388" s="261"/>
      <c r="F388" s="40"/>
      <c r="G388" s="40"/>
      <c r="H388" s="8"/>
      <c r="I388" s="33"/>
      <c r="J388" s="8"/>
      <c r="K388" s="40"/>
      <c r="Y388" s="12"/>
    </row>
    <row r="389" spans="1:25" s="5" customFormat="1" ht="18">
      <c r="A389" s="151"/>
      <c r="B389" s="8"/>
      <c r="C389" s="8"/>
      <c r="D389" s="261"/>
      <c r="E389" s="261"/>
      <c r="F389" s="40"/>
      <c r="G389" s="40"/>
      <c r="H389" s="8"/>
      <c r="I389" s="33"/>
      <c r="J389" s="8"/>
      <c r="K389" s="40"/>
      <c r="Y389" s="12"/>
    </row>
    <row r="390" spans="1:25" s="5" customFormat="1" ht="18">
      <c r="A390" s="151"/>
      <c r="B390" s="8"/>
      <c r="C390" s="8"/>
      <c r="D390" s="261"/>
      <c r="E390" s="261"/>
      <c r="F390" s="40"/>
      <c r="G390" s="40"/>
      <c r="H390" s="8"/>
      <c r="I390" s="33"/>
      <c r="J390" s="8"/>
      <c r="K390" s="40"/>
      <c r="Y390" s="12"/>
    </row>
    <row r="391" spans="1:25" s="5" customFormat="1" ht="18">
      <c r="A391" s="151"/>
      <c r="B391" s="8"/>
      <c r="C391" s="8"/>
      <c r="D391" s="261"/>
      <c r="E391" s="261"/>
      <c r="F391" s="40"/>
      <c r="G391" s="40"/>
      <c r="H391" s="8"/>
      <c r="I391" s="33"/>
      <c r="J391" s="8"/>
      <c r="K391" s="40"/>
      <c r="Y391" s="12"/>
    </row>
    <row r="392" spans="1:25" s="5" customFormat="1" ht="18">
      <c r="A392" s="151"/>
      <c r="B392" s="8"/>
      <c r="C392" s="8"/>
      <c r="D392" s="261"/>
      <c r="E392" s="261"/>
      <c r="F392" s="40"/>
      <c r="G392" s="40"/>
      <c r="H392" s="8"/>
      <c r="I392" s="33"/>
      <c r="J392" s="8"/>
      <c r="K392" s="40"/>
      <c r="Y392" s="12"/>
    </row>
    <row r="393" spans="1:25" s="5" customFormat="1" ht="18">
      <c r="A393" s="151"/>
      <c r="B393" s="8"/>
      <c r="C393" s="8"/>
      <c r="D393" s="261"/>
      <c r="E393" s="261"/>
      <c r="F393" s="40"/>
      <c r="G393" s="40"/>
      <c r="H393" s="8"/>
      <c r="I393" s="33"/>
      <c r="J393" s="8"/>
      <c r="K393" s="40"/>
      <c r="Y393" s="12"/>
    </row>
    <row r="394" spans="1:25" s="5" customFormat="1" ht="18">
      <c r="A394" s="151"/>
      <c r="B394" s="8"/>
      <c r="C394" s="8"/>
      <c r="D394" s="261"/>
      <c r="E394" s="261"/>
      <c r="F394" s="40"/>
      <c r="G394" s="40"/>
      <c r="H394" s="8"/>
      <c r="I394" s="33"/>
      <c r="J394" s="8"/>
      <c r="K394" s="40"/>
      <c r="Y394" s="12"/>
    </row>
    <row r="395" spans="1:25" s="5" customFormat="1" ht="18">
      <c r="A395" s="151"/>
      <c r="B395" s="8"/>
      <c r="C395" s="8"/>
      <c r="D395" s="261"/>
      <c r="E395" s="261"/>
      <c r="F395" s="40"/>
      <c r="G395" s="40"/>
      <c r="H395" s="8"/>
      <c r="I395" s="33"/>
      <c r="J395" s="8"/>
      <c r="K395" s="40"/>
      <c r="Y395" s="12"/>
    </row>
    <row r="396" spans="1:25" s="5" customFormat="1" ht="18">
      <c r="A396" s="151"/>
      <c r="B396" s="8"/>
      <c r="C396" s="8"/>
      <c r="D396" s="261"/>
      <c r="E396" s="261"/>
      <c r="F396" s="40"/>
      <c r="G396" s="40"/>
      <c r="H396" s="8"/>
      <c r="I396" s="33"/>
      <c r="J396" s="8"/>
      <c r="K396" s="40"/>
      <c r="Y396" s="12"/>
    </row>
    <row r="397" spans="1:25" s="5" customFormat="1" ht="18">
      <c r="A397" s="151"/>
      <c r="B397" s="8"/>
      <c r="C397" s="8"/>
      <c r="D397" s="261"/>
      <c r="E397" s="261"/>
      <c r="F397" s="40"/>
      <c r="G397" s="40"/>
      <c r="H397" s="8"/>
      <c r="I397" s="33"/>
      <c r="J397" s="8"/>
      <c r="K397" s="40"/>
      <c r="Y397" s="12"/>
    </row>
    <row r="398" spans="1:25" s="5" customFormat="1" ht="18">
      <c r="A398" s="151"/>
      <c r="B398" s="8"/>
      <c r="C398" s="8"/>
      <c r="D398" s="261"/>
      <c r="E398" s="261"/>
      <c r="F398" s="40"/>
      <c r="G398" s="40"/>
      <c r="H398" s="8"/>
      <c r="I398" s="33"/>
      <c r="J398" s="8"/>
      <c r="K398" s="40"/>
      <c r="Y398" s="12"/>
    </row>
    <row r="399" spans="1:25" s="5" customFormat="1" ht="18">
      <c r="A399" s="151"/>
      <c r="B399" s="8"/>
      <c r="C399" s="8"/>
      <c r="D399" s="261"/>
      <c r="E399" s="261"/>
      <c r="F399" s="40"/>
      <c r="G399" s="40"/>
      <c r="H399" s="8"/>
      <c r="I399" s="33"/>
      <c r="J399" s="8"/>
      <c r="K399" s="40"/>
      <c r="Y399" s="12"/>
    </row>
    <row r="400" spans="1:25" s="5" customFormat="1" ht="18">
      <c r="A400" s="151"/>
      <c r="B400" s="8"/>
      <c r="C400" s="8"/>
      <c r="D400" s="261"/>
      <c r="E400" s="261"/>
      <c r="F400" s="40"/>
      <c r="G400" s="40"/>
      <c r="H400" s="8"/>
      <c r="I400" s="33"/>
      <c r="J400" s="8"/>
      <c r="K400" s="40"/>
      <c r="Y400" s="12"/>
    </row>
    <row r="401" spans="1:25" s="5" customFormat="1" ht="18">
      <c r="A401" s="151"/>
      <c r="B401" s="8"/>
      <c r="C401" s="8"/>
      <c r="D401" s="261"/>
      <c r="E401" s="261"/>
      <c r="F401" s="40"/>
      <c r="G401" s="40"/>
      <c r="H401" s="8"/>
      <c r="I401" s="33"/>
      <c r="J401" s="8"/>
      <c r="K401" s="40"/>
      <c r="Y401" s="12"/>
    </row>
    <row r="402" spans="1:25" s="5" customFormat="1" ht="18">
      <c r="A402" s="151"/>
      <c r="B402" s="8"/>
      <c r="C402" s="8"/>
      <c r="D402" s="261"/>
      <c r="E402" s="261"/>
      <c r="F402" s="40"/>
      <c r="G402" s="40"/>
      <c r="H402" s="8"/>
      <c r="I402" s="33"/>
      <c r="J402" s="8"/>
      <c r="K402" s="40"/>
      <c r="Y402" s="12"/>
    </row>
    <row r="403" spans="1:25" s="5" customFormat="1" ht="18">
      <c r="A403" s="151"/>
      <c r="B403" s="8"/>
      <c r="C403" s="8"/>
      <c r="D403" s="261"/>
      <c r="E403" s="261"/>
      <c r="F403" s="40"/>
      <c r="G403" s="40"/>
      <c r="H403" s="8"/>
      <c r="I403" s="33"/>
      <c r="J403" s="8"/>
      <c r="K403" s="40"/>
      <c r="Y403" s="12"/>
    </row>
    <row r="404" spans="1:25" s="5" customFormat="1" ht="18">
      <c r="A404" s="151"/>
      <c r="B404" s="8"/>
      <c r="C404" s="8"/>
      <c r="D404" s="261"/>
      <c r="E404" s="261"/>
      <c r="F404" s="40"/>
      <c r="G404" s="40"/>
      <c r="H404" s="8"/>
      <c r="I404" s="33"/>
      <c r="J404" s="8"/>
      <c r="K404" s="40"/>
      <c r="Y404" s="12"/>
    </row>
    <row r="405" spans="1:25" s="5" customFormat="1" ht="18">
      <c r="A405" s="151"/>
      <c r="B405" s="8"/>
      <c r="C405" s="8"/>
      <c r="D405" s="261"/>
      <c r="E405" s="261"/>
      <c r="F405" s="40"/>
      <c r="G405" s="40"/>
      <c r="H405" s="8"/>
      <c r="I405" s="33"/>
      <c r="J405" s="8"/>
      <c r="K405" s="40"/>
      <c r="Y405" s="12"/>
    </row>
    <row r="406" spans="1:25" s="5" customFormat="1" ht="18">
      <c r="A406" s="151"/>
      <c r="B406" s="8"/>
      <c r="C406" s="8"/>
      <c r="D406" s="261"/>
      <c r="E406" s="261"/>
      <c r="F406" s="40"/>
      <c r="G406" s="40"/>
      <c r="H406" s="8"/>
      <c r="I406" s="33"/>
      <c r="J406" s="8"/>
      <c r="K406" s="40"/>
      <c r="Y406" s="12"/>
    </row>
    <row r="407" spans="1:25" s="5" customFormat="1" ht="18">
      <c r="A407" s="151"/>
      <c r="B407" s="8"/>
      <c r="C407" s="8"/>
      <c r="D407" s="261"/>
      <c r="E407" s="261"/>
      <c r="F407" s="40"/>
      <c r="G407" s="40"/>
      <c r="H407" s="8"/>
      <c r="I407" s="33"/>
      <c r="J407" s="8"/>
      <c r="K407" s="40"/>
      <c r="Y407" s="12"/>
    </row>
    <row r="408" spans="1:25" s="5" customFormat="1" ht="18">
      <c r="A408" s="151"/>
      <c r="B408" s="8"/>
      <c r="C408" s="8"/>
      <c r="D408" s="261"/>
      <c r="E408" s="261"/>
      <c r="F408" s="40"/>
      <c r="G408" s="40"/>
      <c r="H408" s="8"/>
      <c r="I408" s="33"/>
      <c r="J408" s="8"/>
      <c r="K408" s="40"/>
      <c r="Y408" s="12"/>
    </row>
    <row r="409" spans="1:25" s="5" customFormat="1" ht="18">
      <c r="A409" s="151"/>
      <c r="B409" s="8"/>
      <c r="C409" s="8"/>
      <c r="D409" s="261"/>
      <c r="E409" s="261"/>
      <c r="F409" s="40"/>
      <c r="G409" s="40"/>
      <c r="H409" s="8"/>
      <c r="I409" s="33"/>
      <c r="J409" s="8"/>
      <c r="K409" s="40"/>
      <c r="Y409" s="12"/>
    </row>
    <row r="410" spans="1:25" s="5" customFormat="1" ht="18">
      <c r="A410" s="151"/>
      <c r="B410" s="8"/>
      <c r="C410" s="8"/>
      <c r="D410" s="261"/>
      <c r="E410" s="261"/>
      <c r="F410" s="40"/>
      <c r="G410" s="40"/>
      <c r="H410" s="8"/>
      <c r="I410" s="33"/>
      <c r="J410" s="8"/>
      <c r="K410" s="40"/>
      <c r="Y410" s="12"/>
    </row>
    <row r="411" spans="1:25" s="5" customFormat="1" ht="18">
      <c r="A411" s="151"/>
      <c r="B411" s="8"/>
      <c r="C411" s="8"/>
      <c r="D411" s="261"/>
      <c r="E411" s="261"/>
      <c r="F411" s="40"/>
      <c r="G411" s="40"/>
      <c r="H411" s="8"/>
      <c r="I411" s="33"/>
      <c r="J411" s="8"/>
      <c r="K411" s="40"/>
      <c r="Y411" s="12"/>
    </row>
    <row r="412" spans="1:25" s="5" customFormat="1" ht="18">
      <c r="A412" s="151"/>
      <c r="B412" s="8"/>
      <c r="C412" s="8"/>
      <c r="D412" s="261"/>
      <c r="E412" s="261"/>
      <c r="F412" s="40"/>
      <c r="G412" s="40"/>
      <c r="H412" s="8"/>
      <c r="I412" s="33"/>
      <c r="J412" s="8"/>
      <c r="K412" s="40"/>
      <c r="Y412" s="12"/>
    </row>
    <row r="413" spans="1:25" s="5" customFormat="1" ht="18">
      <c r="A413" s="151"/>
      <c r="B413" s="8"/>
      <c r="C413" s="8"/>
      <c r="D413" s="261"/>
      <c r="E413" s="261"/>
      <c r="F413" s="40"/>
      <c r="G413" s="40"/>
      <c r="H413" s="8"/>
      <c r="I413" s="33"/>
      <c r="J413" s="8"/>
      <c r="K413" s="40"/>
      <c r="Y413" s="12"/>
    </row>
    <row r="414" spans="1:25" s="5" customFormat="1" ht="18">
      <c r="A414" s="151"/>
      <c r="B414" s="8"/>
      <c r="C414" s="8"/>
      <c r="D414" s="261"/>
      <c r="E414" s="261"/>
      <c r="F414" s="40"/>
      <c r="G414" s="40"/>
      <c r="H414" s="8"/>
      <c r="I414" s="33"/>
      <c r="J414" s="8"/>
      <c r="K414" s="40"/>
      <c r="Y414" s="12"/>
    </row>
    <row r="415" spans="1:25" s="5" customFormat="1" ht="18">
      <c r="A415" s="151"/>
      <c r="B415" s="8"/>
      <c r="C415" s="8"/>
      <c r="D415" s="261"/>
      <c r="E415" s="261"/>
      <c r="F415" s="40"/>
      <c r="G415" s="40"/>
      <c r="H415" s="8"/>
      <c r="I415" s="33"/>
      <c r="J415" s="8"/>
      <c r="K415" s="40"/>
      <c r="Y415" s="12"/>
    </row>
    <row r="416" spans="1:25" s="5" customFormat="1" ht="18">
      <c r="A416" s="151"/>
      <c r="B416" s="8"/>
      <c r="C416" s="8"/>
      <c r="D416" s="261"/>
      <c r="E416" s="261"/>
      <c r="F416" s="40"/>
      <c r="G416" s="40"/>
      <c r="H416" s="8"/>
      <c r="I416" s="33"/>
      <c r="J416" s="8"/>
      <c r="K416" s="40"/>
      <c r="Y416" s="12"/>
    </row>
    <row r="417" spans="1:25" s="5" customFormat="1" ht="18">
      <c r="A417" s="151"/>
      <c r="B417" s="8"/>
      <c r="C417" s="8"/>
      <c r="D417" s="261"/>
      <c r="E417" s="261"/>
      <c r="F417" s="40"/>
      <c r="G417" s="40"/>
      <c r="H417" s="8"/>
      <c r="I417" s="33"/>
      <c r="J417" s="8"/>
      <c r="K417" s="40"/>
      <c r="Y417" s="12"/>
    </row>
    <row r="418" spans="1:25" s="5" customFormat="1" ht="18">
      <c r="A418" s="151"/>
      <c r="B418" s="8"/>
      <c r="C418" s="8"/>
      <c r="D418" s="261"/>
      <c r="E418" s="261"/>
      <c r="F418" s="40"/>
      <c r="G418" s="40"/>
      <c r="H418" s="8"/>
      <c r="I418" s="33"/>
      <c r="J418" s="8"/>
      <c r="K418" s="40"/>
      <c r="Y418" s="12"/>
    </row>
    <row r="419" spans="1:25" s="5" customFormat="1" ht="18">
      <c r="A419" s="151"/>
      <c r="B419" s="8"/>
      <c r="C419" s="8"/>
      <c r="D419" s="261"/>
      <c r="E419" s="261"/>
      <c r="F419" s="40"/>
      <c r="G419" s="40"/>
      <c r="H419" s="8"/>
      <c r="I419" s="33"/>
      <c r="J419" s="8"/>
      <c r="K419" s="40"/>
      <c r="Y419" s="12"/>
    </row>
    <row r="420" spans="1:25" s="5" customFormat="1" ht="18">
      <c r="A420" s="151"/>
      <c r="B420" s="8"/>
      <c r="C420" s="8"/>
      <c r="D420" s="261"/>
      <c r="E420" s="261"/>
      <c r="F420" s="40"/>
      <c r="G420" s="40"/>
      <c r="H420" s="8"/>
      <c r="I420" s="33"/>
      <c r="J420" s="8"/>
      <c r="K420" s="40"/>
      <c r="Y420" s="12"/>
    </row>
    <row r="421" spans="1:25" s="5" customFormat="1" ht="18">
      <c r="A421" s="151"/>
      <c r="B421" s="8"/>
      <c r="C421" s="8"/>
      <c r="D421" s="261"/>
      <c r="E421" s="261"/>
      <c r="F421" s="40"/>
      <c r="G421" s="40"/>
      <c r="H421" s="8"/>
      <c r="I421" s="33"/>
      <c r="J421" s="8"/>
      <c r="K421" s="40"/>
      <c r="Y421" s="12"/>
    </row>
    <row r="422" spans="1:25" s="5" customFormat="1" ht="18">
      <c r="A422" s="151"/>
      <c r="B422" s="8"/>
      <c r="C422" s="8"/>
      <c r="D422" s="261"/>
      <c r="E422" s="261"/>
      <c r="F422" s="40"/>
      <c r="G422" s="40"/>
      <c r="H422" s="8"/>
      <c r="I422" s="33"/>
      <c r="J422" s="8"/>
      <c r="K422" s="40"/>
      <c r="Y422" s="12"/>
    </row>
    <row r="423" spans="1:25" s="5" customFormat="1" ht="18">
      <c r="A423" s="151"/>
      <c r="B423" s="8"/>
      <c r="C423" s="8"/>
      <c r="D423" s="261"/>
      <c r="E423" s="261"/>
      <c r="F423" s="40"/>
      <c r="G423" s="40"/>
      <c r="H423" s="8"/>
      <c r="I423" s="33"/>
      <c r="J423" s="8"/>
      <c r="K423" s="40"/>
      <c r="Y423" s="12"/>
    </row>
    <row r="424" spans="1:25" s="5" customFormat="1" ht="18">
      <c r="A424" s="151"/>
      <c r="B424" s="8"/>
      <c r="C424" s="8"/>
      <c r="D424" s="261"/>
      <c r="E424" s="261"/>
      <c r="F424" s="40"/>
      <c r="G424" s="40"/>
      <c r="H424" s="8"/>
      <c r="I424" s="33"/>
      <c r="J424" s="8"/>
      <c r="K424" s="40"/>
      <c r="Y424" s="12"/>
    </row>
    <row r="425" spans="1:25" s="5" customFormat="1" ht="18">
      <c r="A425" s="151"/>
      <c r="B425" s="8"/>
      <c r="C425" s="8"/>
      <c r="D425" s="261"/>
      <c r="E425" s="261"/>
      <c r="F425" s="40"/>
      <c r="G425" s="40"/>
      <c r="H425" s="8"/>
      <c r="I425" s="33"/>
      <c r="J425" s="8"/>
      <c r="K425" s="40"/>
      <c r="Y425" s="12"/>
    </row>
    <row r="426" spans="1:25" s="5" customFormat="1" ht="18">
      <c r="A426" s="151"/>
      <c r="B426" s="8"/>
      <c r="C426" s="8"/>
      <c r="D426" s="261"/>
      <c r="E426" s="261"/>
      <c r="F426" s="40"/>
      <c r="G426" s="40"/>
      <c r="H426" s="8"/>
      <c r="I426" s="33"/>
      <c r="J426" s="8"/>
      <c r="K426" s="40"/>
      <c r="Y426" s="12"/>
    </row>
    <row r="427" spans="1:25" s="5" customFormat="1" ht="18">
      <c r="A427" s="151"/>
      <c r="B427" s="8"/>
      <c r="C427" s="8"/>
      <c r="D427" s="261"/>
      <c r="E427" s="261"/>
      <c r="F427" s="40"/>
      <c r="G427" s="40"/>
      <c r="H427" s="8"/>
      <c r="I427" s="33"/>
      <c r="J427" s="8"/>
      <c r="K427" s="40"/>
      <c r="Y427" s="12"/>
    </row>
    <row r="428" spans="1:25" s="5" customFormat="1" ht="18">
      <c r="A428" s="151"/>
      <c r="B428" s="8"/>
      <c r="C428" s="8"/>
      <c r="D428" s="261"/>
      <c r="E428" s="261"/>
      <c r="F428" s="40"/>
      <c r="G428" s="40"/>
      <c r="H428" s="8"/>
      <c r="I428" s="33"/>
      <c r="J428" s="8"/>
      <c r="K428" s="40"/>
      <c r="Y428" s="12"/>
    </row>
    <row r="429" spans="1:25" s="5" customFormat="1" ht="18">
      <c r="A429" s="151"/>
      <c r="B429" s="8"/>
      <c r="C429" s="8"/>
      <c r="D429" s="261"/>
      <c r="E429" s="261"/>
      <c r="F429" s="40"/>
      <c r="G429" s="40"/>
      <c r="H429" s="8"/>
      <c r="I429" s="33"/>
      <c r="J429" s="8"/>
      <c r="K429" s="40"/>
      <c r="Y429" s="12"/>
    </row>
    <row r="430" spans="1:25" s="5" customFormat="1" ht="18">
      <c r="A430" s="151"/>
      <c r="B430" s="8"/>
      <c r="C430" s="8"/>
      <c r="D430" s="261"/>
      <c r="E430" s="261"/>
      <c r="F430" s="40"/>
      <c r="G430" s="40"/>
      <c r="H430" s="8"/>
      <c r="I430" s="33"/>
      <c r="J430" s="8"/>
      <c r="K430" s="40"/>
      <c r="Y430" s="12"/>
    </row>
    <row r="431" spans="1:25" s="5" customFormat="1" ht="18">
      <c r="A431" s="151"/>
      <c r="B431" s="8"/>
      <c r="C431" s="8"/>
      <c r="D431" s="261"/>
      <c r="E431" s="261"/>
      <c r="F431" s="40"/>
      <c r="G431" s="40"/>
      <c r="H431" s="8"/>
      <c r="I431" s="33"/>
      <c r="J431" s="8"/>
      <c r="K431" s="40"/>
      <c r="Y431" s="12"/>
    </row>
    <row r="432" spans="1:25" s="5" customFormat="1" ht="18">
      <c r="A432" s="151"/>
      <c r="B432" s="8"/>
      <c r="C432" s="8"/>
      <c r="D432" s="261"/>
      <c r="E432" s="261"/>
      <c r="F432" s="40"/>
      <c r="G432" s="40"/>
      <c r="H432" s="8"/>
      <c r="I432" s="33"/>
      <c r="J432" s="8"/>
      <c r="K432" s="40"/>
      <c r="Y432" s="12"/>
    </row>
    <row r="433" spans="1:25" s="5" customFormat="1" ht="18">
      <c r="A433" s="151"/>
      <c r="B433" s="8"/>
      <c r="C433" s="8"/>
      <c r="D433" s="261"/>
      <c r="E433" s="261"/>
      <c r="F433" s="40"/>
      <c r="G433" s="40"/>
      <c r="H433" s="8"/>
      <c r="I433" s="33"/>
      <c r="J433" s="8"/>
      <c r="K433" s="40"/>
      <c r="Y433" s="12"/>
    </row>
    <row r="434" spans="1:25" s="5" customFormat="1" ht="18">
      <c r="A434" s="151"/>
      <c r="B434" s="8"/>
      <c r="C434" s="8"/>
      <c r="D434" s="261"/>
      <c r="E434" s="261"/>
      <c r="F434" s="40"/>
      <c r="G434" s="40"/>
      <c r="H434" s="8"/>
      <c r="I434" s="33"/>
      <c r="J434" s="8"/>
      <c r="K434" s="40"/>
      <c r="Y434" s="12"/>
    </row>
    <row r="435" spans="1:25" s="5" customFormat="1" ht="18">
      <c r="A435" s="151"/>
      <c r="B435" s="8"/>
      <c r="C435" s="8"/>
      <c r="D435" s="261"/>
      <c r="E435" s="261"/>
      <c r="F435" s="40"/>
      <c r="G435" s="40"/>
      <c r="H435" s="8"/>
      <c r="I435" s="33"/>
      <c r="J435" s="8"/>
      <c r="K435" s="40"/>
      <c r="Y435" s="12"/>
    </row>
    <row r="436" spans="1:25" s="5" customFormat="1" ht="18">
      <c r="A436" s="151"/>
      <c r="B436" s="8"/>
      <c r="C436" s="8"/>
      <c r="D436" s="261"/>
      <c r="E436" s="261"/>
      <c r="F436" s="40"/>
      <c r="G436" s="40"/>
      <c r="H436" s="8"/>
      <c r="I436" s="33"/>
      <c r="J436" s="8"/>
      <c r="K436" s="40"/>
      <c r="Y436" s="12"/>
    </row>
    <row r="437" spans="1:25" s="5" customFormat="1" ht="18">
      <c r="A437" s="151"/>
      <c r="B437" s="8"/>
      <c r="C437" s="8"/>
      <c r="D437" s="261"/>
      <c r="E437" s="261"/>
      <c r="F437" s="40"/>
      <c r="G437" s="40"/>
      <c r="H437" s="8"/>
      <c r="I437" s="33"/>
      <c r="J437" s="8"/>
      <c r="K437" s="40"/>
      <c r="Y437" s="12"/>
    </row>
    <row r="438" spans="1:25" s="5" customFormat="1" ht="18">
      <c r="A438" s="151"/>
      <c r="B438" s="8"/>
      <c r="C438" s="8"/>
      <c r="D438" s="261"/>
      <c r="E438" s="261"/>
      <c r="F438" s="40"/>
      <c r="G438" s="40"/>
      <c r="H438" s="8"/>
      <c r="I438" s="33"/>
      <c r="J438" s="8"/>
      <c r="K438" s="40"/>
      <c r="Y438" s="12"/>
    </row>
    <row r="439" spans="1:25" s="5" customFormat="1" ht="18">
      <c r="A439" s="151"/>
      <c r="B439" s="8"/>
      <c r="C439" s="8"/>
      <c r="D439" s="261"/>
      <c r="E439" s="261"/>
      <c r="F439" s="40"/>
      <c r="G439" s="40"/>
      <c r="H439" s="8"/>
      <c r="I439" s="33"/>
      <c r="J439" s="8"/>
      <c r="K439" s="40"/>
      <c r="Y439" s="12"/>
    </row>
    <row r="440" spans="1:25" s="5" customFormat="1" ht="18">
      <c r="A440" s="151"/>
      <c r="B440" s="8"/>
      <c r="C440" s="8"/>
      <c r="D440" s="261"/>
      <c r="E440" s="261"/>
      <c r="F440" s="40"/>
      <c r="G440" s="40"/>
      <c r="H440" s="8"/>
      <c r="I440" s="33"/>
      <c r="J440" s="8"/>
      <c r="K440" s="40"/>
      <c r="Y440" s="12"/>
    </row>
    <row r="441" spans="1:25" s="5" customFormat="1" ht="18">
      <c r="A441" s="151"/>
      <c r="B441" s="8"/>
      <c r="C441" s="8"/>
      <c r="D441" s="261"/>
      <c r="E441" s="261"/>
      <c r="F441" s="40"/>
      <c r="G441" s="40"/>
      <c r="H441" s="8"/>
      <c r="I441" s="33"/>
      <c r="J441" s="8"/>
      <c r="K441" s="40"/>
      <c r="Y441" s="12"/>
    </row>
    <row r="442" spans="1:25" s="5" customFormat="1" ht="18">
      <c r="A442" s="151"/>
      <c r="B442" s="8"/>
      <c r="C442" s="8"/>
      <c r="D442" s="261"/>
      <c r="E442" s="261"/>
      <c r="F442" s="40"/>
      <c r="G442" s="40"/>
      <c r="H442" s="8"/>
      <c r="I442" s="33"/>
      <c r="J442" s="8"/>
      <c r="K442" s="40"/>
      <c r="Y442" s="12"/>
    </row>
    <row r="443" spans="1:25" s="5" customFormat="1" ht="18">
      <c r="A443" s="151"/>
      <c r="B443" s="8"/>
      <c r="C443" s="8"/>
      <c r="D443" s="261"/>
      <c r="E443" s="261"/>
      <c r="F443" s="40"/>
      <c r="G443" s="40"/>
      <c r="H443" s="8"/>
      <c r="I443" s="33"/>
      <c r="J443" s="8"/>
      <c r="K443" s="40"/>
      <c r="Y443" s="12"/>
    </row>
    <row r="444" spans="1:25" s="5" customFormat="1" ht="18">
      <c r="A444" s="151"/>
      <c r="B444" s="8"/>
      <c r="C444" s="8"/>
      <c r="D444" s="261"/>
      <c r="E444" s="261"/>
      <c r="F444" s="40"/>
      <c r="G444" s="40"/>
      <c r="H444" s="8"/>
      <c r="I444" s="33"/>
      <c r="J444" s="8"/>
      <c r="K444" s="40"/>
      <c r="Y444" s="12"/>
    </row>
    <row r="445" spans="1:25" s="5" customFormat="1" ht="18">
      <c r="A445" s="151"/>
      <c r="B445" s="8"/>
      <c r="C445" s="8"/>
      <c r="D445" s="261"/>
      <c r="E445" s="261"/>
      <c r="F445" s="40"/>
      <c r="G445" s="40"/>
      <c r="H445" s="8"/>
      <c r="I445" s="33"/>
      <c r="J445" s="8"/>
      <c r="K445" s="40"/>
      <c r="Y445" s="12"/>
    </row>
    <row r="446" spans="1:25" s="5" customFormat="1" ht="18">
      <c r="A446" s="151"/>
      <c r="B446" s="8"/>
      <c r="C446" s="8"/>
      <c r="D446" s="261"/>
      <c r="E446" s="261"/>
      <c r="F446" s="40"/>
      <c r="G446" s="40"/>
      <c r="H446" s="8"/>
      <c r="I446" s="33"/>
      <c r="J446" s="8"/>
      <c r="K446" s="40"/>
      <c r="Y446" s="12"/>
    </row>
    <row r="447" spans="1:25" s="5" customFormat="1" ht="18">
      <c r="A447" s="151"/>
      <c r="B447" s="8"/>
      <c r="C447" s="8"/>
      <c r="D447" s="261"/>
      <c r="E447" s="261"/>
      <c r="F447" s="40"/>
      <c r="G447" s="40"/>
      <c r="H447" s="8"/>
      <c r="I447" s="33"/>
      <c r="J447" s="8"/>
      <c r="K447" s="40"/>
      <c r="Y447" s="12"/>
    </row>
    <row r="448" spans="1:25" s="5" customFormat="1" ht="18">
      <c r="A448" s="151"/>
      <c r="B448" s="8"/>
      <c r="C448" s="8"/>
      <c r="D448" s="261"/>
      <c r="E448" s="261"/>
      <c r="F448" s="40"/>
      <c r="G448" s="40"/>
      <c r="H448" s="8"/>
      <c r="I448" s="33"/>
      <c r="J448" s="8"/>
      <c r="K448" s="40"/>
      <c r="Y448" s="12"/>
    </row>
    <row r="449" spans="1:25" s="5" customFormat="1" ht="18">
      <c r="A449" s="151"/>
      <c r="B449" s="8"/>
      <c r="C449" s="8"/>
      <c r="D449" s="261"/>
      <c r="E449" s="261"/>
      <c r="F449" s="40"/>
      <c r="G449" s="40"/>
      <c r="H449" s="8"/>
      <c r="I449" s="33"/>
      <c r="J449" s="8"/>
      <c r="K449" s="40"/>
      <c r="Y449" s="12"/>
    </row>
    <row r="450" spans="1:25" s="5" customFormat="1" ht="18">
      <c r="A450" s="151"/>
      <c r="B450" s="8"/>
      <c r="C450" s="8"/>
      <c r="D450" s="261"/>
      <c r="E450" s="261"/>
      <c r="F450" s="40"/>
      <c r="G450" s="40"/>
      <c r="H450" s="8"/>
      <c r="I450" s="33"/>
      <c r="J450" s="8"/>
      <c r="K450" s="40"/>
      <c r="Y450" s="12"/>
    </row>
    <row r="451" spans="1:25" s="5" customFormat="1" ht="18">
      <c r="A451" s="151"/>
      <c r="B451" s="8"/>
      <c r="C451" s="8"/>
      <c r="D451" s="261"/>
      <c r="E451" s="261"/>
      <c r="F451" s="40"/>
      <c r="G451" s="40"/>
      <c r="H451" s="8"/>
      <c r="I451" s="33"/>
      <c r="J451" s="8"/>
      <c r="K451" s="40"/>
      <c r="Y451" s="12"/>
    </row>
    <row r="452" spans="1:25" s="5" customFormat="1" ht="18">
      <c r="A452" s="151"/>
      <c r="B452" s="8"/>
      <c r="C452" s="8"/>
      <c r="D452" s="261"/>
      <c r="E452" s="261"/>
      <c r="F452" s="40"/>
      <c r="G452" s="40"/>
      <c r="H452" s="8"/>
      <c r="I452" s="33"/>
      <c r="J452" s="8"/>
      <c r="K452" s="40"/>
      <c r="Y452" s="12"/>
    </row>
    <row r="453" spans="1:25" s="5" customFormat="1" ht="18">
      <c r="A453" s="151"/>
      <c r="B453" s="8"/>
      <c r="C453" s="8"/>
      <c r="D453" s="261"/>
      <c r="E453" s="261"/>
      <c r="F453" s="40"/>
      <c r="G453" s="40"/>
      <c r="H453" s="8"/>
      <c r="I453" s="33"/>
      <c r="J453" s="8"/>
      <c r="K453" s="40"/>
      <c r="Y453" s="12"/>
    </row>
    <row r="454" spans="1:25" s="5" customFormat="1" ht="18">
      <c r="A454" s="151"/>
      <c r="B454" s="8"/>
      <c r="C454" s="8"/>
      <c r="D454" s="261"/>
      <c r="E454" s="261"/>
      <c r="F454" s="40"/>
      <c r="G454" s="40"/>
      <c r="H454" s="8"/>
      <c r="I454" s="33"/>
      <c r="J454" s="8"/>
      <c r="K454" s="40"/>
      <c r="Y454" s="12"/>
    </row>
    <row r="455" spans="1:25" s="5" customFormat="1" ht="18">
      <c r="A455" s="151"/>
      <c r="B455" s="8"/>
      <c r="C455" s="8"/>
      <c r="D455" s="261"/>
      <c r="E455" s="261"/>
      <c r="F455" s="40"/>
      <c r="G455" s="40"/>
      <c r="H455" s="8"/>
      <c r="I455" s="33"/>
      <c r="J455" s="8"/>
      <c r="K455" s="40"/>
      <c r="Y455" s="12"/>
    </row>
    <row r="456" spans="1:25" s="5" customFormat="1" ht="18">
      <c r="A456" s="151"/>
      <c r="B456" s="8"/>
      <c r="C456" s="8"/>
      <c r="D456" s="261"/>
      <c r="E456" s="261"/>
      <c r="F456" s="40"/>
      <c r="G456" s="40"/>
      <c r="H456" s="8"/>
      <c r="I456" s="33"/>
      <c r="J456" s="8"/>
      <c r="K456" s="40"/>
      <c r="Y456" s="12"/>
    </row>
    <row r="457" spans="1:25" s="5" customFormat="1" ht="18">
      <c r="A457" s="151"/>
      <c r="B457" s="8"/>
      <c r="C457" s="8"/>
      <c r="D457" s="261"/>
      <c r="E457" s="261"/>
      <c r="F457" s="40"/>
      <c r="G457" s="40"/>
      <c r="H457" s="8"/>
      <c r="I457" s="33"/>
      <c r="J457" s="8"/>
      <c r="K457" s="40"/>
      <c r="Y457" s="12"/>
    </row>
    <row r="458" spans="1:25" s="5" customFormat="1" ht="18">
      <c r="A458" s="151"/>
      <c r="B458" s="8"/>
      <c r="C458" s="8"/>
      <c r="D458" s="261"/>
      <c r="E458" s="261"/>
      <c r="F458" s="40"/>
      <c r="G458" s="40"/>
      <c r="H458" s="8"/>
      <c r="I458" s="33"/>
      <c r="J458" s="8"/>
      <c r="K458" s="40"/>
      <c r="Y458" s="12"/>
    </row>
    <row r="459" spans="1:25" s="5" customFormat="1" ht="18">
      <c r="A459" s="151"/>
      <c r="B459" s="8"/>
      <c r="C459" s="8"/>
      <c r="D459" s="261"/>
      <c r="E459" s="261"/>
      <c r="F459" s="40"/>
      <c r="G459" s="40"/>
      <c r="H459" s="8"/>
      <c r="I459" s="33"/>
      <c r="J459" s="8"/>
      <c r="K459" s="40"/>
      <c r="Y459" s="12"/>
    </row>
    <row r="460" spans="1:25" s="5" customFormat="1" ht="18">
      <c r="A460" s="151"/>
      <c r="B460" s="8"/>
      <c r="C460" s="8"/>
      <c r="D460" s="261"/>
      <c r="E460" s="261"/>
      <c r="F460" s="40"/>
      <c r="G460" s="40"/>
      <c r="H460" s="8"/>
      <c r="I460" s="33"/>
      <c r="J460" s="8"/>
      <c r="K460" s="40"/>
      <c r="Y460" s="12"/>
    </row>
    <row r="461" spans="1:25" s="5" customFormat="1" ht="18">
      <c r="A461" s="151"/>
      <c r="B461" s="8"/>
      <c r="C461" s="8"/>
      <c r="D461" s="261"/>
      <c r="E461" s="261"/>
      <c r="F461" s="40"/>
      <c r="G461" s="40"/>
      <c r="H461" s="8"/>
      <c r="I461" s="33"/>
      <c r="J461" s="8"/>
      <c r="K461" s="40"/>
      <c r="Y461" s="12"/>
    </row>
    <row r="462" spans="1:25" s="5" customFormat="1" ht="18">
      <c r="A462" s="151"/>
      <c r="B462" s="8"/>
      <c r="C462" s="8"/>
      <c r="D462" s="261"/>
      <c r="E462" s="261"/>
      <c r="F462" s="40"/>
      <c r="G462" s="40"/>
      <c r="H462" s="8"/>
      <c r="I462" s="33"/>
      <c r="J462" s="8"/>
      <c r="K462" s="40"/>
      <c r="Y462" s="12"/>
    </row>
    <row r="463" spans="1:25" s="5" customFormat="1" ht="18">
      <c r="A463" s="151"/>
      <c r="B463" s="8"/>
      <c r="C463" s="8"/>
      <c r="D463" s="261"/>
      <c r="E463" s="261"/>
      <c r="F463" s="40"/>
      <c r="G463" s="40"/>
      <c r="H463" s="8"/>
      <c r="I463" s="33"/>
      <c r="J463" s="8"/>
      <c r="K463" s="40"/>
      <c r="Y463" s="12"/>
    </row>
    <row r="464" spans="1:25" s="5" customFormat="1" ht="18">
      <c r="A464" s="151"/>
      <c r="B464" s="8"/>
      <c r="C464" s="8"/>
      <c r="D464" s="261"/>
      <c r="E464" s="261"/>
      <c r="F464" s="40"/>
      <c r="G464" s="40"/>
      <c r="H464" s="8"/>
      <c r="I464" s="33"/>
      <c r="J464" s="8"/>
      <c r="K464" s="40"/>
      <c r="Y464" s="12"/>
    </row>
    <row r="465" spans="1:25" s="5" customFormat="1" ht="18">
      <c r="A465" s="151"/>
      <c r="B465" s="8"/>
      <c r="C465" s="8"/>
      <c r="D465" s="261"/>
      <c r="E465" s="261"/>
      <c r="F465" s="40"/>
      <c r="G465" s="40"/>
      <c r="H465" s="8"/>
      <c r="I465" s="33"/>
      <c r="J465" s="8"/>
      <c r="K465" s="40"/>
      <c r="Y465" s="12"/>
    </row>
    <row r="466" spans="1:25" s="5" customFormat="1" ht="18">
      <c r="A466" s="151"/>
      <c r="B466" s="8"/>
      <c r="C466" s="8"/>
      <c r="D466" s="261"/>
      <c r="E466" s="261"/>
      <c r="F466" s="40"/>
      <c r="G466" s="40"/>
      <c r="H466" s="8"/>
      <c r="I466" s="33"/>
      <c r="J466" s="8"/>
      <c r="K466" s="40"/>
      <c r="Y466" s="12"/>
    </row>
    <row r="467" spans="1:25" s="5" customFormat="1" ht="18">
      <c r="A467" s="151"/>
      <c r="B467" s="8"/>
      <c r="C467" s="8"/>
      <c r="D467" s="261"/>
      <c r="E467" s="261"/>
      <c r="F467" s="40"/>
      <c r="G467" s="40"/>
      <c r="H467" s="8"/>
      <c r="I467" s="33"/>
      <c r="J467" s="8"/>
      <c r="K467" s="40"/>
      <c r="Y467" s="12"/>
    </row>
    <row r="468" spans="1:25" s="5" customFormat="1" ht="18">
      <c r="A468" s="151"/>
      <c r="B468" s="8"/>
      <c r="C468" s="8"/>
      <c r="D468" s="261"/>
      <c r="E468" s="261"/>
      <c r="F468" s="40"/>
      <c r="G468" s="40"/>
      <c r="H468" s="8"/>
      <c r="I468" s="33"/>
      <c r="J468" s="8"/>
      <c r="K468" s="40"/>
      <c r="Y468" s="12"/>
    </row>
    <row r="469" spans="1:25" s="5" customFormat="1" ht="18">
      <c r="A469" s="151"/>
      <c r="B469" s="8"/>
      <c r="C469" s="8"/>
      <c r="D469" s="261"/>
      <c r="E469" s="261"/>
      <c r="F469" s="40"/>
      <c r="G469" s="40"/>
      <c r="H469" s="8"/>
      <c r="I469" s="33"/>
      <c r="J469" s="8"/>
      <c r="K469" s="40"/>
      <c r="Y469" s="12"/>
    </row>
    <row r="470" spans="1:25" s="5" customFormat="1" ht="18">
      <c r="A470" s="151"/>
      <c r="B470" s="8"/>
      <c r="C470" s="8"/>
      <c r="D470" s="261"/>
      <c r="E470" s="261"/>
      <c r="F470" s="40"/>
      <c r="G470" s="40"/>
      <c r="H470" s="8"/>
      <c r="I470" s="33"/>
      <c r="J470" s="8"/>
      <c r="K470" s="40"/>
      <c r="Y470" s="12"/>
    </row>
    <row r="471" spans="1:25" s="5" customFormat="1" ht="18">
      <c r="A471" s="151"/>
      <c r="B471" s="8"/>
      <c r="C471" s="8"/>
      <c r="D471" s="261"/>
      <c r="E471" s="261"/>
      <c r="F471" s="40"/>
      <c r="G471" s="40"/>
      <c r="H471" s="8"/>
      <c r="I471" s="33"/>
      <c r="J471" s="8"/>
      <c r="K471" s="40"/>
      <c r="Y471" s="12"/>
    </row>
    <row r="472" spans="1:25" s="5" customFormat="1" ht="18">
      <c r="A472" s="151"/>
      <c r="B472" s="8"/>
      <c r="C472" s="8"/>
      <c r="D472" s="261"/>
      <c r="E472" s="261"/>
      <c r="F472" s="40"/>
      <c r="G472" s="40"/>
      <c r="H472" s="8"/>
      <c r="I472" s="33"/>
      <c r="J472" s="8"/>
      <c r="K472" s="40"/>
      <c r="Y472" s="12"/>
    </row>
    <row r="473" spans="1:25" s="5" customFormat="1" ht="18">
      <c r="A473" s="151"/>
      <c r="B473" s="8"/>
      <c r="C473" s="8"/>
      <c r="D473" s="261"/>
      <c r="E473" s="261"/>
      <c r="F473" s="40"/>
      <c r="G473" s="40"/>
      <c r="H473" s="8"/>
      <c r="I473" s="33"/>
      <c r="J473" s="8"/>
      <c r="K473" s="40"/>
      <c r="Y473" s="12"/>
    </row>
    <row r="474" spans="1:25" s="5" customFormat="1" ht="18">
      <c r="A474" s="151"/>
      <c r="B474" s="8"/>
      <c r="C474" s="8"/>
      <c r="D474" s="261"/>
      <c r="E474" s="261"/>
      <c r="F474" s="40"/>
      <c r="G474" s="40"/>
      <c r="H474" s="8"/>
      <c r="I474" s="33"/>
      <c r="J474" s="8"/>
      <c r="K474" s="40"/>
      <c r="Y474" s="12"/>
    </row>
    <row r="475" spans="1:25" s="5" customFormat="1" ht="18">
      <c r="A475" s="151"/>
      <c r="B475" s="8"/>
      <c r="C475" s="8"/>
      <c r="D475" s="261"/>
      <c r="E475" s="261"/>
      <c r="F475" s="40"/>
      <c r="G475" s="40"/>
      <c r="H475" s="8"/>
      <c r="I475" s="33"/>
      <c r="J475" s="8"/>
      <c r="K475" s="40"/>
      <c r="Y475" s="12"/>
    </row>
    <row r="476" spans="1:25" s="5" customFormat="1" ht="18">
      <c r="A476" s="151"/>
      <c r="B476" s="8"/>
      <c r="C476" s="8"/>
      <c r="D476" s="261"/>
      <c r="E476" s="261"/>
      <c r="F476" s="40"/>
      <c r="G476" s="40"/>
      <c r="H476" s="8"/>
      <c r="I476" s="33"/>
      <c r="J476" s="8"/>
      <c r="K476" s="40"/>
      <c r="Y476" s="12"/>
    </row>
    <row r="477" spans="1:25" s="5" customFormat="1" ht="18">
      <c r="A477" s="151"/>
      <c r="B477" s="8"/>
      <c r="C477" s="8"/>
      <c r="D477" s="261"/>
      <c r="E477" s="261"/>
      <c r="F477" s="40"/>
      <c r="G477" s="40"/>
      <c r="H477" s="8"/>
      <c r="I477" s="33"/>
      <c r="J477" s="8"/>
      <c r="K477" s="40"/>
      <c r="Y477" s="12"/>
    </row>
    <row r="478" spans="1:25" s="5" customFormat="1" ht="18">
      <c r="A478" s="151"/>
      <c r="B478" s="8"/>
      <c r="C478" s="8"/>
      <c r="D478" s="261"/>
      <c r="E478" s="261"/>
      <c r="F478" s="40"/>
      <c r="G478" s="40"/>
      <c r="H478" s="8"/>
      <c r="I478" s="33"/>
      <c r="J478" s="8"/>
      <c r="K478" s="40"/>
      <c r="Y478" s="12"/>
    </row>
    <row r="479" spans="1:25" s="5" customFormat="1" ht="18">
      <c r="A479" s="151"/>
      <c r="B479" s="8"/>
      <c r="C479" s="8"/>
      <c r="D479" s="261"/>
      <c r="E479" s="261"/>
      <c r="F479" s="40"/>
      <c r="G479" s="40"/>
      <c r="H479" s="8"/>
      <c r="I479" s="33"/>
      <c r="J479" s="8"/>
      <c r="K479" s="40"/>
      <c r="Y479" s="12"/>
    </row>
    <row r="480" spans="1:25" s="5" customFormat="1" ht="18">
      <c r="A480" s="151"/>
      <c r="B480" s="8"/>
      <c r="C480" s="8"/>
      <c r="D480" s="261"/>
      <c r="E480" s="261"/>
      <c r="F480" s="40"/>
      <c r="G480" s="40"/>
      <c r="H480" s="8"/>
      <c r="I480" s="33"/>
      <c r="J480" s="8"/>
      <c r="K480" s="40"/>
      <c r="Y480" s="12"/>
    </row>
    <row r="481" spans="1:25" s="5" customFormat="1" ht="18">
      <c r="A481" s="151"/>
      <c r="B481" s="8"/>
      <c r="C481" s="8"/>
      <c r="D481" s="261"/>
      <c r="E481" s="261"/>
      <c r="F481" s="40"/>
      <c r="G481" s="40"/>
      <c r="H481" s="8"/>
      <c r="I481" s="33"/>
      <c r="J481" s="8"/>
      <c r="K481" s="40"/>
      <c r="Y481" s="12"/>
    </row>
    <row r="482" spans="1:25" s="5" customFormat="1" ht="18">
      <c r="A482" s="151"/>
      <c r="B482" s="8"/>
      <c r="C482" s="8"/>
      <c r="D482" s="261"/>
      <c r="E482" s="261"/>
      <c r="F482" s="40"/>
      <c r="G482" s="40"/>
      <c r="H482" s="8"/>
      <c r="I482" s="33"/>
      <c r="J482" s="8"/>
      <c r="K482" s="40"/>
      <c r="Y482" s="12"/>
    </row>
    <row r="483" spans="1:25" s="5" customFormat="1" ht="18">
      <c r="A483" s="151"/>
      <c r="B483" s="8"/>
      <c r="C483" s="8"/>
      <c r="D483" s="261"/>
      <c r="E483" s="261"/>
      <c r="F483" s="40"/>
      <c r="G483" s="40"/>
      <c r="H483" s="8"/>
      <c r="I483" s="33"/>
      <c r="J483" s="8"/>
      <c r="K483" s="40"/>
      <c r="Y483" s="12"/>
    </row>
    <row r="484" spans="1:25" s="5" customFormat="1" ht="18">
      <c r="A484" s="151"/>
      <c r="B484" s="8"/>
      <c r="C484" s="8"/>
      <c r="D484" s="261"/>
      <c r="E484" s="261"/>
      <c r="F484" s="40"/>
      <c r="G484" s="40"/>
      <c r="H484" s="8"/>
      <c r="I484" s="33"/>
      <c r="J484" s="8"/>
      <c r="K484" s="40"/>
      <c r="Y484" s="12"/>
    </row>
    <row r="485" spans="1:25" s="5" customFormat="1" ht="18">
      <c r="A485" s="151"/>
      <c r="B485" s="8"/>
      <c r="C485" s="8"/>
      <c r="D485" s="261"/>
      <c r="E485" s="261"/>
      <c r="F485" s="40"/>
      <c r="G485" s="40"/>
      <c r="H485" s="8"/>
      <c r="I485" s="33"/>
      <c r="J485" s="8"/>
      <c r="K485" s="40"/>
      <c r="Y485" s="12"/>
    </row>
    <row r="486" spans="1:25" s="5" customFormat="1" ht="18">
      <c r="A486" s="151"/>
      <c r="B486" s="8"/>
      <c r="C486" s="8"/>
      <c r="D486" s="261"/>
      <c r="E486" s="261"/>
      <c r="F486" s="40"/>
      <c r="G486" s="40"/>
      <c r="H486" s="8"/>
      <c r="I486" s="33"/>
      <c r="J486" s="8"/>
      <c r="K486" s="40"/>
      <c r="Y486" s="12"/>
    </row>
    <row r="487" spans="1:25" s="5" customFormat="1" ht="18">
      <c r="A487" s="151"/>
      <c r="B487" s="8"/>
      <c r="C487" s="8"/>
      <c r="D487" s="261"/>
      <c r="E487" s="261"/>
      <c r="F487" s="40"/>
      <c r="G487" s="40"/>
      <c r="H487" s="8"/>
      <c r="I487" s="33"/>
      <c r="J487" s="8"/>
      <c r="K487" s="40"/>
      <c r="Y487" s="12"/>
    </row>
    <row r="488" spans="1:25" s="5" customFormat="1" ht="18">
      <c r="A488" s="151"/>
      <c r="B488" s="8"/>
      <c r="C488" s="8"/>
      <c r="D488" s="261"/>
      <c r="E488" s="261"/>
      <c r="F488" s="40"/>
      <c r="G488" s="40"/>
      <c r="H488" s="8"/>
      <c r="I488" s="33"/>
      <c r="J488" s="8"/>
      <c r="K488" s="40"/>
      <c r="Y488" s="12"/>
    </row>
    <row r="489" spans="1:25" s="5" customFormat="1" ht="18">
      <c r="A489" s="151"/>
      <c r="B489" s="8"/>
      <c r="C489" s="8"/>
      <c r="D489" s="261"/>
      <c r="E489" s="261"/>
      <c r="F489" s="40"/>
      <c r="G489" s="40"/>
      <c r="H489" s="8"/>
      <c r="I489" s="33"/>
      <c r="J489" s="8"/>
      <c r="K489" s="40"/>
      <c r="Y489" s="12"/>
    </row>
    <row r="490" spans="1:25" s="5" customFormat="1" ht="18">
      <c r="A490" s="151"/>
      <c r="B490" s="8"/>
      <c r="C490" s="8"/>
      <c r="D490" s="261"/>
      <c r="E490" s="261"/>
      <c r="F490" s="40"/>
      <c r="G490" s="40"/>
      <c r="H490" s="8"/>
      <c r="I490" s="33"/>
      <c r="J490" s="8"/>
      <c r="K490" s="40"/>
      <c r="Y490" s="12"/>
    </row>
    <row r="491" spans="1:25" s="5" customFormat="1" ht="18">
      <c r="A491" s="151"/>
      <c r="B491" s="8"/>
      <c r="C491" s="8"/>
      <c r="D491" s="261"/>
      <c r="E491" s="261"/>
      <c r="F491" s="40"/>
      <c r="G491" s="40"/>
      <c r="H491" s="8"/>
      <c r="I491" s="33"/>
      <c r="J491" s="8"/>
      <c r="K491" s="40"/>
      <c r="Y491" s="12"/>
    </row>
    <row r="492" spans="1:25" s="5" customFormat="1" ht="18">
      <c r="A492" s="151"/>
      <c r="B492" s="8"/>
      <c r="C492" s="8"/>
      <c r="D492" s="261"/>
      <c r="E492" s="261"/>
      <c r="F492" s="40"/>
      <c r="G492" s="40"/>
      <c r="H492" s="8"/>
      <c r="I492" s="33"/>
      <c r="J492" s="8"/>
      <c r="K492" s="40"/>
      <c r="Y492" s="12"/>
    </row>
    <row r="493" spans="1:25" s="5" customFormat="1" ht="18">
      <c r="A493" s="151"/>
      <c r="B493" s="8"/>
      <c r="C493" s="8"/>
      <c r="D493" s="261"/>
      <c r="E493" s="261"/>
      <c r="F493" s="40"/>
      <c r="G493" s="40"/>
      <c r="H493" s="8"/>
      <c r="I493" s="33"/>
      <c r="J493" s="8"/>
      <c r="K493" s="40"/>
      <c r="Y493" s="12"/>
    </row>
    <row r="494" spans="1:25" s="5" customFormat="1" ht="18">
      <c r="A494" s="151"/>
      <c r="B494" s="8"/>
      <c r="C494" s="8"/>
      <c r="D494" s="261"/>
      <c r="E494" s="261"/>
      <c r="F494" s="40"/>
      <c r="G494" s="40"/>
      <c r="H494" s="8"/>
      <c r="I494" s="33"/>
      <c r="J494" s="8"/>
      <c r="K494" s="40"/>
      <c r="Y494" s="12"/>
    </row>
    <row r="495" spans="1:25" s="5" customFormat="1" ht="18">
      <c r="A495" s="151"/>
      <c r="B495" s="8"/>
      <c r="C495" s="8"/>
      <c r="D495" s="261"/>
      <c r="E495" s="261"/>
      <c r="F495" s="40"/>
      <c r="G495" s="40"/>
      <c r="H495" s="8"/>
      <c r="I495" s="33"/>
      <c r="J495" s="8"/>
      <c r="K495" s="40"/>
      <c r="Y495" s="12"/>
    </row>
    <row r="496" spans="1:25" s="5" customFormat="1" ht="18">
      <c r="A496" s="151"/>
      <c r="B496" s="8"/>
      <c r="C496" s="8"/>
      <c r="D496" s="261"/>
      <c r="E496" s="261"/>
      <c r="F496" s="40"/>
      <c r="G496" s="40"/>
      <c r="H496" s="8"/>
      <c r="I496" s="33"/>
      <c r="J496" s="8"/>
      <c r="K496" s="40"/>
      <c r="Y496" s="12"/>
    </row>
    <row r="497" spans="1:25" s="5" customFormat="1" ht="18">
      <c r="A497" s="151"/>
      <c r="B497" s="8"/>
      <c r="C497" s="8"/>
      <c r="D497" s="261"/>
      <c r="E497" s="261"/>
      <c r="F497" s="40"/>
      <c r="G497" s="40"/>
      <c r="H497" s="8"/>
      <c r="I497" s="33"/>
      <c r="J497" s="8"/>
      <c r="K497" s="40"/>
      <c r="Y497" s="12"/>
    </row>
    <row r="498" spans="1:25" s="5" customFormat="1" ht="18">
      <c r="A498" s="151"/>
      <c r="B498" s="8"/>
      <c r="C498" s="8"/>
      <c r="D498" s="261"/>
      <c r="E498" s="261"/>
      <c r="F498" s="40"/>
      <c r="G498" s="40"/>
      <c r="H498" s="8"/>
      <c r="I498" s="33"/>
      <c r="J498" s="8"/>
      <c r="K498" s="40"/>
      <c r="Y498" s="12"/>
    </row>
    <row r="499" spans="1:25" s="5" customFormat="1" ht="18">
      <c r="A499" s="151"/>
      <c r="B499" s="8"/>
      <c r="C499" s="8"/>
      <c r="D499" s="261"/>
      <c r="E499" s="261"/>
      <c r="F499" s="40"/>
      <c r="G499" s="40"/>
      <c r="H499" s="8"/>
      <c r="I499" s="33"/>
      <c r="J499" s="8"/>
      <c r="K499" s="40"/>
      <c r="Y499" s="12"/>
    </row>
    <row r="500" spans="1:25" s="5" customFormat="1" ht="18">
      <c r="A500" s="151"/>
      <c r="B500" s="8"/>
      <c r="C500" s="8"/>
      <c r="D500" s="261"/>
      <c r="E500" s="261"/>
      <c r="F500" s="40"/>
      <c r="G500" s="40"/>
      <c r="H500" s="8"/>
      <c r="I500" s="33"/>
      <c r="J500" s="8"/>
      <c r="K500" s="40"/>
      <c r="Y500" s="12"/>
    </row>
    <row r="501" spans="1:25" s="5" customFormat="1" ht="18">
      <c r="A501" s="151"/>
      <c r="B501" s="8"/>
      <c r="C501" s="8"/>
      <c r="D501" s="261"/>
      <c r="E501" s="261"/>
      <c r="F501" s="40"/>
      <c r="G501" s="40"/>
      <c r="H501" s="8"/>
      <c r="I501" s="33"/>
      <c r="J501" s="8"/>
      <c r="K501" s="40"/>
      <c r="Y501" s="12"/>
    </row>
    <row r="502" spans="1:25" s="5" customFormat="1" ht="18">
      <c r="A502" s="151"/>
      <c r="B502" s="8"/>
      <c r="C502" s="8"/>
      <c r="D502" s="261"/>
      <c r="E502" s="261"/>
      <c r="F502" s="40"/>
      <c r="G502" s="40"/>
      <c r="H502" s="8"/>
      <c r="I502" s="33"/>
      <c r="J502" s="8"/>
      <c r="K502" s="40"/>
      <c r="Y502" s="12"/>
    </row>
    <row r="503" spans="1:25" s="5" customFormat="1" ht="18">
      <c r="A503" s="151"/>
      <c r="B503" s="8"/>
      <c r="C503" s="8"/>
      <c r="D503" s="261"/>
      <c r="E503" s="261"/>
      <c r="F503" s="40"/>
      <c r="G503" s="40"/>
      <c r="H503" s="8"/>
      <c r="I503" s="33"/>
      <c r="J503" s="8"/>
      <c r="K503" s="40"/>
      <c r="Y503" s="12"/>
    </row>
    <row r="504" spans="1:25" s="5" customFormat="1" ht="18">
      <c r="A504" s="151"/>
      <c r="B504" s="8"/>
      <c r="C504" s="8"/>
      <c r="D504" s="261"/>
      <c r="E504" s="261"/>
      <c r="F504" s="40"/>
      <c r="G504" s="40"/>
      <c r="H504" s="8"/>
      <c r="I504" s="33"/>
      <c r="J504" s="8"/>
      <c r="K504" s="40"/>
      <c r="Y504" s="12"/>
    </row>
    <row r="505" spans="1:25" s="5" customFormat="1" ht="18">
      <c r="A505" s="151"/>
      <c r="B505" s="8"/>
      <c r="C505" s="8"/>
      <c r="D505" s="261"/>
      <c r="E505" s="261"/>
      <c r="F505" s="40"/>
      <c r="G505" s="40"/>
      <c r="H505" s="8"/>
      <c r="I505" s="33"/>
      <c r="J505" s="8"/>
      <c r="K505" s="40"/>
      <c r="Y505" s="12"/>
    </row>
    <row r="506" spans="1:25" s="5" customFormat="1" ht="18">
      <c r="A506" s="151"/>
      <c r="B506" s="8"/>
      <c r="C506" s="8"/>
      <c r="D506" s="261"/>
      <c r="E506" s="261"/>
      <c r="F506" s="40"/>
      <c r="G506" s="40"/>
      <c r="H506" s="8"/>
      <c r="I506" s="33"/>
      <c r="J506" s="8"/>
      <c r="K506" s="40"/>
      <c r="Y506" s="12"/>
    </row>
    <row r="507" spans="1:25" s="5" customFormat="1" ht="18">
      <c r="A507" s="151"/>
      <c r="B507" s="8"/>
      <c r="C507" s="8"/>
      <c r="D507" s="261"/>
      <c r="E507" s="261"/>
      <c r="F507" s="40"/>
      <c r="G507" s="40"/>
      <c r="H507" s="8"/>
      <c r="I507" s="33"/>
      <c r="J507" s="8"/>
      <c r="K507" s="40"/>
      <c r="Y507" s="12"/>
    </row>
    <row r="508" spans="1:25" s="5" customFormat="1" ht="18">
      <c r="A508" s="151"/>
      <c r="B508" s="8"/>
      <c r="C508" s="8"/>
      <c r="D508" s="261"/>
      <c r="E508" s="261"/>
      <c r="F508" s="40"/>
      <c r="G508" s="40"/>
      <c r="H508" s="8"/>
      <c r="I508" s="33"/>
      <c r="J508" s="8"/>
      <c r="K508" s="40"/>
      <c r="Y508" s="12"/>
    </row>
    <row r="509" spans="1:25" s="5" customFormat="1" ht="18">
      <c r="A509" s="151"/>
      <c r="B509" s="8"/>
      <c r="C509" s="8"/>
      <c r="D509" s="261"/>
      <c r="E509" s="261"/>
      <c r="F509" s="40"/>
      <c r="G509" s="40"/>
      <c r="H509" s="8"/>
      <c r="I509" s="33"/>
      <c r="J509" s="8"/>
      <c r="K509" s="40"/>
      <c r="Y509" s="12"/>
    </row>
    <row r="510" spans="1:25" s="5" customFormat="1" ht="18">
      <c r="A510" s="151"/>
      <c r="B510" s="8"/>
      <c r="C510" s="8"/>
      <c r="D510" s="261"/>
      <c r="E510" s="261"/>
      <c r="F510" s="40"/>
      <c r="G510" s="40"/>
      <c r="H510" s="8"/>
      <c r="I510" s="33"/>
      <c r="J510" s="8"/>
      <c r="K510" s="40"/>
      <c r="Y510" s="12"/>
    </row>
    <row r="511" spans="1:25" s="5" customFormat="1" ht="18">
      <c r="A511" s="151"/>
      <c r="B511" s="8"/>
      <c r="C511" s="8"/>
      <c r="D511" s="261"/>
      <c r="E511" s="261"/>
      <c r="F511" s="40"/>
      <c r="G511" s="40"/>
      <c r="H511" s="8"/>
      <c r="I511" s="33"/>
      <c r="J511" s="8"/>
      <c r="K511" s="40"/>
      <c r="Y511" s="12"/>
    </row>
    <row r="512" spans="1:25" s="5" customFormat="1" ht="18">
      <c r="A512" s="151"/>
      <c r="B512" s="8"/>
      <c r="C512" s="8"/>
      <c r="D512" s="261"/>
      <c r="E512" s="261"/>
      <c r="F512" s="40"/>
      <c r="G512" s="40"/>
      <c r="H512" s="8"/>
      <c r="I512" s="33"/>
      <c r="J512" s="8"/>
      <c r="K512" s="40"/>
      <c r="Y512" s="12"/>
    </row>
    <row r="513" spans="1:25" s="5" customFormat="1" ht="18">
      <c r="A513" s="151"/>
      <c r="B513" s="8"/>
      <c r="C513" s="8"/>
      <c r="D513" s="261"/>
      <c r="E513" s="261"/>
      <c r="F513" s="40"/>
      <c r="G513" s="40"/>
      <c r="H513" s="8"/>
      <c r="I513" s="33"/>
      <c r="J513" s="8"/>
      <c r="K513" s="40"/>
      <c r="Y513" s="12"/>
    </row>
    <row r="514" spans="1:25" s="5" customFormat="1" ht="18">
      <c r="A514" s="151"/>
      <c r="B514" s="8"/>
      <c r="C514" s="8"/>
      <c r="D514" s="261"/>
      <c r="E514" s="261"/>
      <c r="F514" s="40"/>
      <c r="G514" s="40"/>
      <c r="H514" s="8"/>
      <c r="I514" s="33"/>
      <c r="J514" s="8"/>
      <c r="K514" s="40"/>
      <c r="Y514" s="12"/>
    </row>
    <row r="515" spans="1:25" s="5" customFormat="1" ht="18">
      <c r="A515" s="151"/>
      <c r="B515" s="8"/>
      <c r="C515" s="8"/>
      <c r="D515" s="261"/>
      <c r="E515" s="261"/>
      <c r="F515" s="40"/>
      <c r="G515" s="40"/>
      <c r="H515" s="8"/>
      <c r="I515" s="33"/>
      <c r="J515" s="8"/>
      <c r="K515" s="40"/>
      <c r="Y515" s="12"/>
    </row>
    <row r="516" spans="1:25" s="5" customFormat="1" ht="18">
      <c r="A516" s="151"/>
      <c r="B516" s="8"/>
      <c r="C516" s="8"/>
      <c r="D516" s="261"/>
      <c r="E516" s="261"/>
      <c r="F516" s="40"/>
      <c r="G516" s="40"/>
      <c r="H516" s="8"/>
      <c r="I516" s="33"/>
      <c r="J516" s="8"/>
      <c r="K516" s="40"/>
      <c r="Y516" s="12"/>
    </row>
    <row r="517" spans="1:25" s="5" customFormat="1" ht="18">
      <c r="A517" s="151"/>
      <c r="B517" s="8"/>
      <c r="C517" s="8"/>
      <c r="D517" s="261"/>
      <c r="E517" s="261"/>
      <c r="F517" s="40"/>
      <c r="G517" s="40"/>
      <c r="H517" s="8"/>
      <c r="I517" s="33"/>
      <c r="J517" s="8"/>
      <c r="K517" s="40"/>
      <c r="Y517" s="12"/>
    </row>
    <row r="518" spans="1:25" s="5" customFormat="1" ht="18">
      <c r="A518" s="151"/>
      <c r="B518" s="8"/>
      <c r="C518" s="8"/>
      <c r="D518" s="261"/>
      <c r="E518" s="261"/>
      <c r="F518" s="40"/>
      <c r="G518" s="40"/>
      <c r="H518" s="8"/>
      <c r="I518" s="33"/>
      <c r="J518" s="8"/>
      <c r="K518" s="40"/>
      <c r="Y518" s="12"/>
    </row>
    <row r="519" spans="1:25" s="5" customFormat="1" ht="18">
      <c r="A519" s="151"/>
      <c r="B519" s="8"/>
      <c r="C519" s="8"/>
      <c r="D519" s="261"/>
      <c r="E519" s="261"/>
      <c r="F519" s="40"/>
      <c r="G519" s="40"/>
      <c r="H519" s="8"/>
      <c r="I519" s="33"/>
      <c r="J519" s="8"/>
      <c r="K519" s="40"/>
      <c r="Y519" s="12"/>
    </row>
    <row r="520" spans="1:25" s="5" customFormat="1" ht="18">
      <c r="A520" s="151"/>
      <c r="B520" s="8"/>
      <c r="C520" s="8"/>
      <c r="D520" s="261"/>
      <c r="E520" s="261"/>
      <c r="F520" s="40"/>
      <c r="G520" s="40"/>
      <c r="H520" s="8"/>
      <c r="I520" s="33"/>
      <c r="J520" s="8"/>
      <c r="K520" s="40"/>
      <c r="Y520" s="12"/>
    </row>
    <row r="521" spans="1:25" s="5" customFormat="1" ht="18">
      <c r="A521" s="151"/>
      <c r="B521" s="8"/>
      <c r="C521" s="8"/>
      <c r="D521" s="261"/>
      <c r="E521" s="261"/>
      <c r="F521" s="40"/>
      <c r="G521" s="40"/>
      <c r="H521" s="8"/>
      <c r="I521" s="33"/>
      <c r="J521" s="8"/>
      <c r="K521" s="40"/>
      <c r="Y521" s="12"/>
    </row>
    <row r="522" spans="1:25" s="5" customFormat="1" ht="18">
      <c r="A522" s="151"/>
      <c r="B522" s="8"/>
      <c r="C522" s="8"/>
      <c r="D522" s="261"/>
      <c r="E522" s="261"/>
      <c r="F522" s="40"/>
      <c r="G522" s="40"/>
      <c r="H522" s="8"/>
      <c r="I522" s="33"/>
      <c r="J522" s="8"/>
      <c r="K522" s="40"/>
      <c r="Y522" s="12"/>
    </row>
    <row r="523" spans="1:25" s="5" customFormat="1" ht="18">
      <c r="A523" s="151"/>
      <c r="B523" s="8"/>
      <c r="C523" s="8"/>
      <c r="D523" s="261"/>
      <c r="E523" s="261"/>
      <c r="F523" s="40"/>
      <c r="G523" s="40"/>
      <c r="H523" s="8"/>
      <c r="I523" s="33"/>
      <c r="J523" s="8"/>
      <c r="K523" s="40"/>
      <c r="Y523" s="12"/>
    </row>
    <row r="524" spans="1:25" s="5" customFormat="1" ht="18">
      <c r="A524" s="151"/>
      <c r="B524" s="8"/>
      <c r="C524" s="8"/>
      <c r="D524" s="261"/>
      <c r="E524" s="261"/>
      <c r="F524" s="40"/>
      <c r="G524" s="40"/>
      <c r="H524" s="8"/>
      <c r="I524" s="33"/>
      <c r="J524" s="8"/>
      <c r="K524" s="40"/>
      <c r="Y524" s="12"/>
    </row>
    <row r="525" spans="1:25" s="5" customFormat="1" ht="18">
      <c r="A525" s="151"/>
      <c r="B525" s="8"/>
      <c r="C525" s="8"/>
      <c r="D525" s="261"/>
      <c r="E525" s="261"/>
      <c r="F525" s="40"/>
      <c r="G525" s="40"/>
      <c r="H525" s="8"/>
      <c r="I525" s="33"/>
      <c r="J525" s="8"/>
      <c r="K525" s="40"/>
      <c r="Y525" s="12"/>
    </row>
    <row r="526" spans="1:25" s="5" customFormat="1" ht="18">
      <c r="A526" s="151"/>
      <c r="B526" s="8"/>
      <c r="C526" s="8"/>
      <c r="D526" s="261"/>
      <c r="E526" s="261"/>
      <c r="F526" s="40"/>
      <c r="G526" s="40"/>
      <c r="H526" s="8"/>
      <c r="I526" s="33"/>
      <c r="J526" s="8"/>
      <c r="K526" s="40"/>
      <c r="Y526" s="12"/>
    </row>
    <row r="527" spans="1:25" s="5" customFormat="1" ht="18">
      <c r="A527" s="151"/>
      <c r="B527" s="8"/>
      <c r="C527" s="8"/>
      <c r="D527" s="261"/>
      <c r="E527" s="261"/>
      <c r="F527" s="40"/>
      <c r="G527" s="40"/>
      <c r="H527" s="8"/>
      <c r="I527" s="33"/>
      <c r="J527" s="8"/>
      <c r="K527" s="40"/>
      <c r="Y527" s="12"/>
    </row>
    <row r="528" spans="1:25" s="5" customFormat="1" ht="18">
      <c r="A528" s="151"/>
      <c r="B528" s="8"/>
      <c r="C528" s="8"/>
      <c r="D528" s="261"/>
      <c r="E528" s="261"/>
      <c r="F528" s="40"/>
      <c r="G528" s="40"/>
      <c r="H528" s="8"/>
      <c r="I528" s="33"/>
      <c r="J528" s="8"/>
      <c r="K528" s="40"/>
      <c r="Y528" s="12"/>
    </row>
    <row r="529" spans="1:25" s="5" customFormat="1" ht="18">
      <c r="A529" s="151"/>
      <c r="B529" s="8"/>
      <c r="C529" s="8"/>
      <c r="D529" s="261"/>
      <c r="E529" s="261"/>
      <c r="F529" s="40"/>
      <c r="G529" s="40"/>
      <c r="H529" s="8"/>
      <c r="I529" s="33"/>
      <c r="J529" s="8"/>
      <c r="K529" s="40"/>
      <c r="Y529" s="12"/>
    </row>
    <row r="530" spans="1:25" s="5" customFormat="1" ht="18">
      <c r="A530" s="151"/>
      <c r="B530" s="8"/>
      <c r="C530" s="8"/>
      <c r="D530" s="261"/>
      <c r="E530" s="261"/>
      <c r="F530" s="40"/>
      <c r="G530" s="40"/>
      <c r="H530" s="8"/>
      <c r="I530" s="33"/>
      <c r="J530" s="8"/>
      <c r="K530" s="40"/>
      <c r="Y530" s="12"/>
    </row>
    <row r="531" spans="1:25" s="5" customFormat="1" ht="18">
      <c r="A531" s="151"/>
      <c r="B531" s="8"/>
      <c r="C531" s="8"/>
      <c r="D531" s="261"/>
      <c r="E531" s="261"/>
      <c r="F531" s="40"/>
      <c r="G531" s="40"/>
      <c r="H531" s="8"/>
      <c r="I531" s="33"/>
      <c r="J531" s="8"/>
      <c r="K531" s="40"/>
      <c r="Y531" s="12"/>
    </row>
    <row r="532" spans="1:25" s="5" customFormat="1" ht="18">
      <c r="A532" s="151"/>
      <c r="B532" s="8"/>
      <c r="C532" s="8"/>
      <c r="D532" s="261"/>
      <c r="E532" s="261"/>
      <c r="F532" s="40"/>
      <c r="G532" s="40"/>
      <c r="H532" s="8"/>
      <c r="I532" s="33"/>
      <c r="J532" s="8"/>
      <c r="K532" s="40"/>
      <c r="Y532" s="12"/>
    </row>
    <row r="533" spans="1:25" s="5" customFormat="1" ht="18">
      <c r="A533" s="151"/>
      <c r="B533" s="8"/>
      <c r="C533" s="8"/>
      <c r="D533" s="261"/>
      <c r="E533" s="261"/>
      <c r="F533" s="40"/>
      <c r="G533" s="40"/>
      <c r="H533" s="8"/>
      <c r="I533" s="33"/>
      <c r="J533" s="8"/>
      <c r="K533" s="40"/>
      <c r="Y533" s="12"/>
    </row>
    <row r="534" spans="1:25" s="5" customFormat="1" ht="18">
      <c r="A534" s="151"/>
      <c r="B534" s="8"/>
      <c r="C534" s="8"/>
      <c r="D534" s="261"/>
      <c r="E534" s="261"/>
      <c r="F534" s="40"/>
      <c r="G534" s="40"/>
      <c r="H534" s="8"/>
      <c r="I534" s="33"/>
      <c r="J534" s="8"/>
      <c r="K534" s="40"/>
      <c r="Y534" s="12"/>
    </row>
    <row r="535" spans="1:25" s="5" customFormat="1" ht="18">
      <c r="A535" s="151"/>
      <c r="B535" s="8"/>
      <c r="C535" s="8"/>
      <c r="D535" s="261"/>
      <c r="E535" s="261"/>
      <c r="F535" s="40"/>
      <c r="G535" s="40"/>
      <c r="H535" s="8"/>
      <c r="I535" s="33"/>
      <c r="J535" s="8"/>
      <c r="K535" s="40"/>
      <c r="Y535" s="12"/>
    </row>
    <row r="536" spans="1:25" s="5" customFormat="1" ht="18">
      <c r="A536" s="151"/>
      <c r="B536" s="8"/>
      <c r="C536" s="8"/>
      <c r="D536" s="261"/>
      <c r="E536" s="261"/>
      <c r="F536" s="40"/>
      <c r="G536" s="40"/>
      <c r="H536" s="8"/>
      <c r="I536" s="33"/>
      <c r="J536" s="8"/>
      <c r="K536" s="40"/>
      <c r="Y536" s="12"/>
    </row>
    <row r="537" spans="1:25" s="5" customFormat="1" ht="18">
      <c r="A537" s="151"/>
      <c r="B537" s="8"/>
      <c r="C537" s="8"/>
      <c r="D537" s="261"/>
      <c r="E537" s="261"/>
      <c r="F537" s="40"/>
      <c r="G537" s="40"/>
      <c r="H537" s="8"/>
      <c r="I537" s="33"/>
      <c r="J537" s="8"/>
      <c r="K537" s="40"/>
      <c r="Y537" s="12"/>
    </row>
    <row r="538" spans="1:25" s="5" customFormat="1" ht="18">
      <c r="A538" s="151"/>
      <c r="B538" s="8"/>
      <c r="C538" s="8"/>
      <c r="D538" s="261"/>
      <c r="E538" s="261"/>
      <c r="F538" s="40"/>
      <c r="G538" s="40"/>
      <c r="H538" s="8"/>
      <c r="I538" s="33"/>
      <c r="J538" s="8"/>
      <c r="K538" s="40"/>
      <c r="Y538" s="12"/>
    </row>
    <row r="539" spans="1:25" s="5" customFormat="1" ht="18">
      <c r="A539" s="151"/>
      <c r="B539" s="8"/>
      <c r="C539" s="8"/>
      <c r="D539" s="261"/>
      <c r="E539" s="261"/>
      <c r="F539" s="40"/>
      <c r="G539" s="40"/>
      <c r="H539" s="8"/>
      <c r="I539" s="33"/>
      <c r="J539" s="8"/>
      <c r="K539" s="40"/>
      <c r="Y539" s="12"/>
    </row>
    <row r="540" spans="1:25" s="5" customFormat="1" ht="18">
      <c r="A540" s="151"/>
      <c r="B540" s="8"/>
      <c r="C540" s="8"/>
      <c r="D540" s="261"/>
      <c r="E540" s="261"/>
      <c r="F540" s="40"/>
      <c r="G540" s="40"/>
      <c r="H540" s="8"/>
      <c r="I540" s="33"/>
      <c r="J540" s="8"/>
      <c r="K540" s="40"/>
      <c r="Y540" s="12"/>
    </row>
    <row r="541" spans="1:25" s="5" customFormat="1" ht="18">
      <c r="A541" s="151"/>
      <c r="B541" s="8"/>
      <c r="C541" s="8"/>
      <c r="D541" s="261"/>
      <c r="E541" s="261"/>
      <c r="F541" s="40"/>
      <c r="G541" s="40"/>
      <c r="H541" s="8"/>
      <c r="I541" s="33"/>
      <c r="J541" s="8"/>
      <c r="K541" s="40"/>
      <c r="Y541" s="12"/>
    </row>
    <row r="542" spans="1:25" s="5" customFormat="1" ht="18">
      <c r="A542" s="151"/>
      <c r="B542" s="8"/>
      <c r="C542" s="8"/>
      <c r="D542" s="261"/>
      <c r="E542" s="261"/>
      <c r="F542" s="40"/>
      <c r="G542" s="40"/>
      <c r="H542" s="8"/>
      <c r="I542" s="33"/>
      <c r="J542" s="8"/>
      <c r="K542" s="40"/>
      <c r="Y542" s="12"/>
    </row>
    <row r="543" spans="1:25" s="5" customFormat="1" ht="18">
      <c r="A543" s="151"/>
      <c r="B543" s="8"/>
      <c r="C543" s="8"/>
      <c r="D543" s="261"/>
      <c r="E543" s="261"/>
      <c r="F543" s="40"/>
      <c r="G543" s="40"/>
      <c r="H543" s="8"/>
      <c r="I543" s="33"/>
      <c r="J543" s="8"/>
      <c r="K543" s="40"/>
      <c r="Y543" s="12"/>
    </row>
    <row r="544" spans="1:25" s="5" customFormat="1" ht="18">
      <c r="A544" s="151"/>
      <c r="B544" s="8"/>
      <c r="C544" s="8"/>
      <c r="D544" s="261"/>
      <c r="E544" s="261"/>
      <c r="F544" s="40"/>
      <c r="G544" s="40"/>
      <c r="H544" s="8"/>
      <c r="I544" s="33"/>
      <c r="J544" s="8"/>
      <c r="K544" s="40"/>
      <c r="Y544" s="12"/>
    </row>
    <row r="545" spans="1:25" s="5" customFormat="1" ht="18">
      <c r="A545" s="151"/>
      <c r="B545" s="8"/>
      <c r="C545" s="8"/>
      <c r="D545" s="261"/>
      <c r="E545" s="261"/>
      <c r="F545" s="40"/>
      <c r="G545" s="40"/>
      <c r="H545" s="8"/>
      <c r="I545" s="33"/>
      <c r="J545" s="8"/>
      <c r="K545" s="40"/>
      <c r="Y545" s="12"/>
    </row>
    <row r="546" spans="1:25" s="5" customFormat="1" ht="18">
      <c r="A546" s="151"/>
      <c r="B546" s="8"/>
      <c r="C546" s="8"/>
      <c r="D546" s="261"/>
      <c r="E546" s="261"/>
      <c r="F546" s="40"/>
      <c r="G546" s="40"/>
      <c r="H546" s="8"/>
      <c r="I546" s="33"/>
      <c r="J546" s="8"/>
      <c r="K546" s="40"/>
      <c r="Y546" s="12"/>
    </row>
    <row r="547" spans="1:25" s="5" customFormat="1" ht="18">
      <c r="A547" s="151"/>
      <c r="B547" s="8"/>
      <c r="C547" s="8"/>
      <c r="D547" s="261"/>
      <c r="E547" s="261"/>
      <c r="F547" s="40"/>
      <c r="G547" s="40"/>
      <c r="H547" s="8"/>
      <c r="I547" s="33"/>
      <c r="J547" s="8"/>
      <c r="K547" s="40"/>
      <c r="Y547" s="12"/>
    </row>
    <row r="548" spans="1:25" s="5" customFormat="1" ht="18">
      <c r="A548" s="151"/>
      <c r="B548" s="8"/>
      <c r="C548" s="8"/>
      <c r="D548" s="261"/>
      <c r="E548" s="261"/>
      <c r="F548" s="40"/>
      <c r="G548" s="40"/>
      <c r="H548" s="8"/>
      <c r="I548" s="33"/>
      <c r="J548" s="8"/>
      <c r="K548" s="40"/>
      <c r="Y548" s="12"/>
    </row>
    <row r="549" spans="1:37" s="5" customFormat="1" ht="18">
      <c r="A549" s="151"/>
      <c r="B549" s="8"/>
      <c r="C549" s="8"/>
      <c r="D549" s="261"/>
      <c r="E549" s="261"/>
      <c r="F549" s="40"/>
      <c r="G549" s="40"/>
      <c r="H549" s="8"/>
      <c r="I549" s="33"/>
      <c r="J549" s="8"/>
      <c r="K549" s="40"/>
      <c r="Y549" s="12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1:37" s="5" customFormat="1" ht="18">
      <c r="A550" s="151"/>
      <c r="B550" s="8"/>
      <c r="C550" s="8"/>
      <c r="D550" s="261"/>
      <c r="E550" s="261"/>
      <c r="F550" s="40"/>
      <c r="G550" s="40"/>
      <c r="H550" s="8"/>
      <c r="I550" s="33"/>
      <c r="J550" s="8"/>
      <c r="K550" s="40"/>
      <c r="Y550" s="12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1:37" s="5" customFormat="1" ht="18">
      <c r="A551" s="151"/>
      <c r="B551" s="8"/>
      <c r="C551" s="8"/>
      <c r="D551" s="261"/>
      <c r="E551" s="261"/>
      <c r="F551" s="40"/>
      <c r="G551" s="40"/>
      <c r="H551" s="8"/>
      <c r="I551" s="33"/>
      <c r="J551" s="8"/>
      <c r="K551" s="40"/>
      <c r="Y551" s="12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1:37" s="5" customFormat="1" ht="18">
      <c r="A552" s="151"/>
      <c r="B552" s="8"/>
      <c r="C552" s="8"/>
      <c r="D552" s="261"/>
      <c r="E552" s="261"/>
      <c r="F552" s="40"/>
      <c r="G552" s="40"/>
      <c r="H552" s="8"/>
      <c r="I552" s="33"/>
      <c r="J552" s="8"/>
      <c r="K552" s="40"/>
      <c r="Y552" s="12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1:37" s="5" customFormat="1" ht="18">
      <c r="A553" s="151"/>
      <c r="B553" s="8"/>
      <c r="C553" s="8"/>
      <c r="D553" s="261"/>
      <c r="E553" s="261"/>
      <c r="F553" s="40"/>
      <c r="G553" s="40"/>
      <c r="H553" s="8"/>
      <c r="I553" s="33"/>
      <c r="J553" s="8"/>
      <c r="K553" s="40"/>
      <c r="Y553" s="12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1:37" s="5" customFormat="1" ht="18">
      <c r="A554" s="151"/>
      <c r="B554" s="8"/>
      <c r="C554" s="8"/>
      <c r="D554" s="261"/>
      <c r="E554" s="261"/>
      <c r="F554" s="40"/>
      <c r="G554" s="40"/>
      <c r="H554" s="8"/>
      <c r="I554" s="33"/>
      <c r="J554" s="8"/>
      <c r="K554" s="40"/>
      <c r="Y554" s="12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1:37" s="5" customFormat="1" ht="18">
      <c r="A555" s="151"/>
      <c r="B555" s="8"/>
      <c r="C555" s="8"/>
      <c r="D555" s="261"/>
      <c r="E555" s="261"/>
      <c r="F555" s="40"/>
      <c r="G555" s="40"/>
      <c r="H555" s="8"/>
      <c r="I555" s="33"/>
      <c r="J555" s="8"/>
      <c r="K555" s="40"/>
      <c r="Y555" s="12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1:37" s="5" customFormat="1" ht="18">
      <c r="A556" s="151"/>
      <c r="B556" s="8"/>
      <c r="C556" s="8"/>
      <c r="D556" s="261"/>
      <c r="E556" s="261"/>
      <c r="F556" s="40"/>
      <c r="G556" s="40"/>
      <c r="H556" s="8"/>
      <c r="I556" s="33"/>
      <c r="J556" s="8"/>
      <c r="K556" s="40"/>
      <c r="Y556" s="12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1:37" s="5" customFormat="1" ht="18">
      <c r="A557" s="151"/>
      <c r="B557" s="8"/>
      <c r="C557" s="8"/>
      <c r="D557" s="261"/>
      <c r="E557" s="261"/>
      <c r="F557" s="40"/>
      <c r="G557" s="40"/>
      <c r="H557" s="8"/>
      <c r="I557" s="33"/>
      <c r="J557" s="8"/>
      <c r="K557" s="40"/>
      <c r="Y557" s="12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1:37" s="5" customFormat="1" ht="18">
      <c r="A558" s="151"/>
      <c r="B558" s="8"/>
      <c r="C558" s="8"/>
      <c r="D558" s="261"/>
      <c r="E558" s="261"/>
      <c r="F558" s="40"/>
      <c r="G558" s="40"/>
      <c r="H558" s="8"/>
      <c r="I558" s="33"/>
      <c r="J558" s="8"/>
      <c r="K558" s="40"/>
      <c r="Y558" s="12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1:37" s="5" customFormat="1" ht="18">
      <c r="A559" s="151"/>
      <c r="B559" s="8"/>
      <c r="C559" s="8"/>
      <c r="D559" s="261"/>
      <c r="E559" s="261"/>
      <c r="F559" s="40"/>
      <c r="G559" s="40"/>
      <c r="H559" s="8"/>
      <c r="I559" s="33"/>
      <c r="J559" s="8"/>
      <c r="K559" s="40"/>
      <c r="Y559" s="12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1:37" s="5" customFormat="1" ht="18">
      <c r="A560" s="151"/>
      <c r="B560" s="8"/>
      <c r="C560" s="8"/>
      <c r="D560" s="261"/>
      <c r="E560" s="261"/>
      <c r="F560" s="40"/>
      <c r="G560" s="40"/>
      <c r="H560" s="8"/>
      <c r="I560" s="33"/>
      <c r="J560" s="8"/>
      <c r="K560" s="40"/>
      <c r="Y560" s="12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1:37" s="5" customFormat="1" ht="18">
      <c r="A561" s="151"/>
      <c r="B561" s="8"/>
      <c r="C561" s="8"/>
      <c r="D561" s="261"/>
      <c r="E561" s="261"/>
      <c r="F561" s="40"/>
      <c r="G561" s="40"/>
      <c r="H561" s="8"/>
      <c r="I561" s="33"/>
      <c r="J561" s="8"/>
      <c r="K561" s="40"/>
      <c r="Y561" s="12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1:37" s="5" customFormat="1" ht="18">
      <c r="A562" s="151"/>
      <c r="B562" s="8"/>
      <c r="C562" s="8"/>
      <c r="D562" s="261"/>
      <c r="E562" s="261"/>
      <c r="F562" s="40"/>
      <c r="G562" s="40"/>
      <c r="H562" s="8"/>
      <c r="I562" s="33"/>
      <c r="J562" s="8"/>
      <c r="K562" s="40"/>
      <c r="Y562" s="12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1:37" s="5" customFormat="1" ht="18">
      <c r="A563" s="151"/>
      <c r="B563" s="8"/>
      <c r="C563" s="8"/>
      <c r="D563" s="261"/>
      <c r="E563" s="261"/>
      <c r="F563" s="40"/>
      <c r="G563" s="40"/>
      <c r="H563" s="8"/>
      <c r="I563" s="33"/>
      <c r="J563" s="8"/>
      <c r="K563" s="40"/>
      <c r="Y563" s="12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1:37" s="5" customFormat="1" ht="18">
      <c r="A564" s="151"/>
      <c r="B564" s="8"/>
      <c r="C564" s="8"/>
      <c r="D564" s="261"/>
      <c r="E564" s="261"/>
      <c r="F564" s="40"/>
      <c r="G564" s="40"/>
      <c r="H564" s="8"/>
      <c r="I564" s="33"/>
      <c r="J564" s="8"/>
      <c r="K564" s="40"/>
      <c r="Y564" s="12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1:28" ht="18">
      <c r="A565" s="151"/>
      <c r="B565" s="8"/>
      <c r="C565" s="8"/>
      <c r="D565" s="261"/>
      <c r="E565" s="261"/>
      <c r="F565" s="40"/>
      <c r="G565" s="40"/>
      <c r="H565" s="8"/>
      <c r="I565" s="33"/>
      <c r="J565" s="8"/>
      <c r="K565" s="40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12"/>
      <c r="Z565" s="5"/>
      <c r="AA565" s="5"/>
      <c r="AB565" s="5"/>
    </row>
    <row r="566" spans="1:28" ht="18">
      <c r="A566" s="151"/>
      <c r="B566" s="8"/>
      <c r="C566" s="8"/>
      <c r="D566" s="261"/>
      <c r="E566" s="261"/>
      <c r="F566" s="40"/>
      <c r="G566" s="40"/>
      <c r="H566" s="8"/>
      <c r="I566" s="33"/>
      <c r="J566" s="8"/>
      <c r="K566" s="40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12"/>
      <c r="Z566" s="5"/>
      <c r="AA566" s="5"/>
      <c r="AB566" s="5"/>
    </row>
    <row r="567" spans="1:28" ht="18">
      <c r="A567" s="151"/>
      <c r="B567" s="8"/>
      <c r="C567" s="8"/>
      <c r="D567" s="261"/>
      <c r="E567" s="261"/>
      <c r="F567" s="40"/>
      <c r="G567" s="40"/>
      <c r="H567" s="8"/>
      <c r="I567" s="33"/>
      <c r="J567" s="8"/>
      <c r="K567" s="40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12"/>
      <c r="Z567" s="5"/>
      <c r="AA567" s="5"/>
      <c r="AB567" s="5"/>
    </row>
    <row r="568" spans="1:28" ht="18">
      <c r="A568" s="151"/>
      <c r="B568" s="8"/>
      <c r="C568" s="8"/>
      <c r="D568" s="261"/>
      <c r="E568" s="261"/>
      <c r="F568" s="40"/>
      <c r="G568" s="40"/>
      <c r="H568" s="8"/>
      <c r="I568" s="33"/>
      <c r="J568" s="8"/>
      <c r="K568" s="40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12"/>
      <c r="Z568" s="5"/>
      <c r="AA568" s="5"/>
      <c r="AB568" s="5"/>
    </row>
    <row r="569" spans="1:28" ht="18">
      <c r="A569" s="151"/>
      <c r="B569" s="8"/>
      <c r="C569" s="8"/>
      <c r="D569" s="261"/>
      <c r="E569" s="261"/>
      <c r="F569" s="40"/>
      <c r="G569" s="40"/>
      <c r="H569" s="8"/>
      <c r="I569" s="33"/>
      <c r="J569" s="8"/>
      <c r="K569" s="40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12"/>
      <c r="Z569" s="5"/>
      <c r="AA569" s="5"/>
      <c r="AB569" s="5"/>
    </row>
    <row r="570" spans="1:28" ht="18">
      <c r="A570" s="151"/>
      <c r="B570" s="8"/>
      <c r="C570" s="8"/>
      <c r="D570" s="261"/>
      <c r="E570" s="261"/>
      <c r="F570" s="40"/>
      <c r="G570" s="40"/>
      <c r="H570" s="8"/>
      <c r="I570" s="33"/>
      <c r="J570" s="8"/>
      <c r="K570" s="40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12"/>
      <c r="Z570" s="5"/>
      <c r="AA570" s="5"/>
      <c r="AB570" s="5"/>
    </row>
    <row r="571" spans="1:28" ht="18">
      <c r="A571" s="151"/>
      <c r="B571" s="8"/>
      <c r="C571" s="8"/>
      <c r="D571" s="261"/>
      <c r="E571" s="261"/>
      <c r="F571" s="40"/>
      <c r="G571" s="40"/>
      <c r="H571" s="8"/>
      <c r="I571" s="33"/>
      <c r="J571" s="8"/>
      <c r="K571" s="40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12"/>
      <c r="Z571" s="5"/>
      <c r="AA571" s="5"/>
      <c r="AB571" s="5"/>
    </row>
    <row r="572" spans="1:28" ht="18">
      <c r="A572" s="151"/>
      <c r="B572" s="8"/>
      <c r="C572" s="8"/>
      <c r="D572" s="261"/>
      <c r="E572" s="261"/>
      <c r="F572" s="40"/>
      <c r="G572" s="40"/>
      <c r="H572" s="8"/>
      <c r="I572" s="33"/>
      <c r="J572" s="8"/>
      <c r="K572" s="40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12"/>
      <c r="Z572" s="5"/>
      <c r="AA572" s="5"/>
      <c r="AB572" s="5"/>
    </row>
    <row r="573" spans="1:28" ht="18">
      <c r="A573" s="151"/>
      <c r="B573" s="8"/>
      <c r="C573" s="8"/>
      <c r="D573" s="261"/>
      <c r="E573" s="261"/>
      <c r="F573" s="40"/>
      <c r="G573" s="40"/>
      <c r="H573" s="8"/>
      <c r="I573" s="33"/>
      <c r="J573" s="8"/>
      <c r="K573" s="40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12"/>
      <c r="Z573" s="5"/>
      <c r="AA573" s="5"/>
      <c r="AB573" s="5"/>
    </row>
    <row r="574" spans="1:28" ht="18">
      <c r="A574" s="151"/>
      <c r="B574" s="8"/>
      <c r="C574" s="8"/>
      <c r="D574" s="261"/>
      <c r="E574" s="261"/>
      <c r="F574" s="40"/>
      <c r="G574" s="40"/>
      <c r="H574" s="8"/>
      <c r="I574" s="33"/>
      <c r="J574" s="8"/>
      <c r="K574" s="40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12"/>
      <c r="Z574" s="5"/>
      <c r="AA574" s="5"/>
      <c r="AB574" s="5"/>
    </row>
    <row r="575" spans="1:28" ht="18">
      <c r="A575" s="151"/>
      <c r="B575" s="8"/>
      <c r="C575" s="8"/>
      <c r="D575" s="261"/>
      <c r="E575" s="261"/>
      <c r="F575" s="40"/>
      <c r="G575" s="40"/>
      <c r="H575" s="8"/>
      <c r="I575" s="33"/>
      <c r="J575" s="8"/>
      <c r="K575" s="40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12"/>
      <c r="Z575" s="5"/>
      <c r="AA575" s="5"/>
      <c r="AB575" s="5"/>
    </row>
    <row r="576" spans="1:28" ht="18">
      <c r="A576" s="151"/>
      <c r="B576" s="8"/>
      <c r="C576" s="8"/>
      <c r="D576" s="261"/>
      <c r="E576" s="261"/>
      <c r="F576" s="40"/>
      <c r="G576" s="40"/>
      <c r="H576" s="8"/>
      <c r="I576" s="33"/>
      <c r="J576" s="8"/>
      <c r="K576" s="40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12"/>
      <c r="Z576" s="5"/>
      <c r="AA576" s="5"/>
      <c r="AB576" s="5"/>
    </row>
    <row r="577" spans="1:28" ht="18">
      <c r="A577" s="151"/>
      <c r="B577" s="8"/>
      <c r="C577" s="8"/>
      <c r="D577" s="261"/>
      <c r="E577" s="261"/>
      <c r="F577" s="40"/>
      <c r="G577" s="40"/>
      <c r="H577" s="8"/>
      <c r="I577" s="33"/>
      <c r="J577" s="8"/>
      <c r="K577" s="40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12"/>
      <c r="Z577" s="5"/>
      <c r="AA577" s="5"/>
      <c r="AB577" s="5"/>
    </row>
    <row r="578" spans="1:28" ht="18">
      <c r="A578" s="151"/>
      <c r="B578" s="8"/>
      <c r="C578" s="8"/>
      <c r="D578" s="261"/>
      <c r="E578" s="261"/>
      <c r="F578" s="40"/>
      <c r="G578" s="40"/>
      <c r="H578" s="8"/>
      <c r="I578" s="33"/>
      <c r="J578" s="8"/>
      <c r="K578" s="40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12"/>
      <c r="Z578" s="5"/>
      <c r="AA578" s="5"/>
      <c r="AB578" s="5"/>
    </row>
    <row r="579" spans="1:28" ht="18">
      <c r="A579" s="151"/>
      <c r="B579" s="8"/>
      <c r="C579" s="8"/>
      <c r="D579" s="261"/>
      <c r="E579" s="261"/>
      <c r="F579" s="40"/>
      <c r="G579" s="40"/>
      <c r="H579" s="8"/>
      <c r="I579" s="33"/>
      <c r="J579" s="8"/>
      <c r="K579" s="40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12"/>
      <c r="Z579" s="5"/>
      <c r="AA579" s="5"/>
      <c r="AB579" s="5"/>
    </row>
    <row r="580" spans="1:28" ht="18">
      <c r="A580" s="151"/>
      <c r="B580" s="8"/>
      <c r="C580" s="8"/>
      <c r="D580" s="261"/>
      <c r="E580" s="261"/>
      <c r="F580" s="40"/>
      <c r="G580" s="40"/>
      <c r="H580" s="8"/>
      <c r="I580" s="33"/>
      <c r="J580" s="8"/>
      <c r="K580" s="40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12"/>
      <c r="Z580" s="5"/>
      <c r="AA580" s="5"/>
      <c r="AB580" s="5"/>
    </row>
    <row r="581" spans="1:28" ht="18">
      <c r="A581" s="151"/>
      <c r="B581" s="8"/>
      <c r="C581" s="8"/>
      <c r="D581" s="261"/>
      <c r="E581" s="261"/>
      <c r="F581" s="40"/>
      <c r="G581" s="40"/>
      <c r="H581" s="8"/>
      <c r="I581" s="33"/>
      <c r="J581" s="8"/>
      <c r="K581" s="40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12"/>
      <c r="Z581" s="5"/>
      <c r="AA581" s="5"/>
      <c r="AB581" s="5"/>
    </row>
    <row r="582" spans="1:28" ht="18">
      <c r="A582" s="151"/>
      <c r="B582" s="8"/>
      <c r="C582" s="8"/>
      <c r="D582" s="261"/>
      <c r="E582" s="261"/>
      <c r="F582" s="40"/>
      <c r="G582" s="40"/>
      <c r="H582" s="8"/>
      <c r="I582" s="33"/>
      <c r="J582" s="8"/>
      <c r="K582" s="40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12"/>
      <c r="Z582" s="5"/>
      <c r="AA582" s="5"/>
      <c r="AB582" s="5"/>
    </row>
    <row r="583" spans="1:28" ht="18">
      <c r="A583" s="151"/>
      <c r="B583" s="8"/>
      <c r="C583" s="8"/>
      <c r="D583" s="261"/>
      <c r="E583" s="261"/>
      <c r="F583" s="40"/>
      <c r="G583" s="40"/>
      <c r="H583" s="8"/>
      <c r="I583" s="33"/>
      <c r="J583" s="8"/>
      <c r="K583" s="40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12"/>
      <c r="Z583" s="5"/>
      <c r="AA583" s="5"/>
      <c r="AB583" s="5"/>
    </row>
    <row r="584" spans="1:28" ht="18">
      <c r="A584" s="151"/>
      <c r="B584" s="8"/>
      <c r="C584" s="8"/>
      <c r="D584" s="261"/>
      <c r="E584" s="261"/>
      <c r="F584" s="40"/>
      <c r="G584" s="40"/>
      <c r="H584" s="8"/>
      <c r="I584" s="33"/>
      <c r="J584" s="8"/>
      <c r="K584" s="40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12"/>
      <c r="Z584" s="5"/>
      <c r="AA584" s="5"/>
      <c r="AB584" s="5"/>
    </row>
    <row r="585" spans="1:28" ht="18">
      <c r="A585" s="151"/>
      <c r="B585" s="8"/>
      <c r="C585" s="8"/>
      <c r="D585" s="261"/>
      <c r="E585" s="261"/>
      <c r="F585" s="40"/>
      <c r="G585" s="40"/>
      <c r="H585" s="8"/>
      <c r="I585" s="33"/>
      <c r="J585" s="8"/>
      <c r="K585" s="40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12"/>
      <c r="Z585" s="5"/>
      <c r="AA585" s="5"/>
      <c r="AB585" s="5"/>
    </row>
    <row r="586" spans="1:28" ht="18">
      <c r="A586" s="151"/>
      <c r="B586" s="8"/>
      <c r="C586" s="8"/>
      <c r="D586" s="261"/>
      <c r="E586" s="261"/>
      <c r="F586" s="40"/>
      <c r="G586" s="40"/>
      <c r="H586" s="8"/>
      <c r="I586" s="33"/>
      <c r="J586" s="8"/>
      <c r="K586" s="40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12"/>
      <c r="Z586" s="5"/>
      <c r="AA586" s="5"/>
      <c r="AB586" s="5"/>
    </row>
    <row r="587" spans="1:28" ht="18">
      <c r="A587" s="151"/>
      <c r="B587" s="8"/>
      <c r="C587" s="8"/>
      <c r="D587" s="261"/>
      <c r="E587" s="261"/>
      <c r="F587" s="40"/>
      <c r="G587" s="40"/>
      <c r="H587" s="8"/>
      <c r="I587" s="33"/>
      <c r="J587" s="8"/>
      <c r="K587" s="40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12"/>
      <c r="Z587" s="5"/>
      <c r="AA587" s="5"/>
      <c r="AB587" s="5"/>
    </row>
    <row r="588" spans="1:28" ht="18">
      <c r="A588" s="151"/>
      <c r="B588" s="8"/>
      <c r="C588" s="8"/>
      <c r="D588" s="261"/>
      <c r="E588" s="261"/>
      <c r="F588" s="40"/>
      <c r="G588" s="40"/>
      <c r="H588" s="8"/>
      <c r="I588" s="33"/>
      <c r="J588" s="8"/>
      <c r="K588" s="40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12"/>
      <c r="Z588" s="5"/>
      <c r="AA588" s="5"/>
      <c r="AB588" s="5"/>
    </row>
    <row r="589" spans="1:28" ht="18">
      <c r="A589" s="151"/>
      <c r="B589" s="8"/>
      <c r="C589" s="8"/>
      <c r="D589" s="261"/>
      <c r="E589" s="261"/>
      <c r="F589" s="40"/>
      <c r="G589" s="40"/>
      <c r="H589" s="8"/>
      <c r="I589" s="33"/>
      <c r="J589" s="8"/>
      <c r="K589" s="40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12"/>
      <c r="Z589" s="5"/>
      <c r="AA589" s="5"/>
      <c r="AB589" s="5"/>
    </row>
    <row r="590" spans="1:28" ht="18">
      <c r="A590" s="151"/>
      <c r="B590" s="8"/>
      <c r="C590" s="8"/>
      <c r="D590" s="261"/>
      <c r="E590" s="261"/>
      <c r="F590" s="40"/>
      <c r="G590" s="40"/>
      <c r="H590" s="8"/>
      <c r="I590" s="33"/>
      <c r="J590" s="8"/>
      <c r="K590" s="40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12"/>
      <c r="Z590" s="5"/>
      <c r="AA590" s="5"/>
      <c r="AB590" s="5"/>
    </row>
    <row r="591" spans="1:28" ht="18">
      <c r="A591" s="151"/>
      <c r="B591" s="8"/>
      <c r="C591" s="8"/>
      <c r="D591" s="261"/>
      <c r="E591" s="261"/>
      <c r="F591" s="40"/>
      <c r="G591" s="40"/>
      <c r="H591" s="8"/>
      <c r="I591" s="33"/>
      <c r="J591" s="8"/>
      <c r="K591" s="40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12"/>
      <c r="Z591" s="5"/>
      <c r="AA591" s="5"/>
      <c r="AB591" s="5"/>
    </row>
    <row r="592" spans="1:28" ht="18">
      <c r="A592" s="151"/>
      <c r="B592" s="8"/>
      <c r="C592" s="8"/>
      <c r="D592" s="261"/>
      <c r="E592" s="261"/>
      <c r="F592" s="40"/>
      <c r="G592" s="40"/>
      <c r="H592" s="8"/>
      <c r="I592" s="33"/>
      <c r="J592" s="8"/>
      <c r="K592" s="40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12"/>
      <c r="Z592" s="5"/>
      <c r="AA592" s="5"/>
      <c r="AB592" s="5"/>
    </row>
    <row r="593" spans="1:28" ht="18">
      <c r="A593" s="151"/>
      <c r="B593" s="8"/>
      <c r="C593" s="8"/>
      <c r="D593" s="261"/>
      <c r="E593" s="261"/>
      <c r="F593" s="40"/>
      <c r="G593" s="40"/>
      <c r="H593" s="8"/>
      <c r="I593" s="33"/>
      <c r="J593" s="8"/>
      <c r="K593" s="40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12"/>
      <c r="Z593" s="5"/>
      <c r="AA593" s="5"/>
      <c r="AB593" s="5"/>
    </row>
    <row r="594" spans="1:28" ht="18">
      <c r="A594" s="151"/>
      <c r="B594" s="8"/>
      <c r="C594" s="8"/>
      <c r="D594" s="261"/>
      <c r="E594" s="261"/>
      <c r="F594" s="40"/>
      <c r="G594" s="40"/>
      <c r="H594" s="8"/>
      <c r="I594" s="33"/>
      <c r="J594" s="8"/>
      <c r="K594" s="40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12"/>
      <c r="Z594" s="5"/>
      <c r="AA594" s="5"/>
      <c r="AB594" s="5"/>
    </row>
    <row r="595" spans="1:28" ht="18">
      <c r="A595" s="151"/>
      <c r="B595" s="8"/>
      <c r="C595" s="8"/>
      <c r="D595" s="261"/>
      <c r="E595" s="261"/>
      <c r="F595" s="40"/>
      <c r="G595" s="40"/>
      <c r="H595" s="8"/>
      <c r="I595" s="33"/>
      <c r="J595" s="8"/>
      <c r="K595" s="40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12"/>
      <c r="Z595" s="5"/>
      <c r="AA595" s="5"/>
      <c r="AB595" s="5"/>
    </row>
    <row r="596" spans="1:28" ht="18">
      <c r="A596" s="151"/>
      <c r="B596" s="8"/>
      <c r="C596" s="8"/>
      <c r="D596" s="261"/>
      <c r="E596" s="261"/>
      <c r="F596" s="40"/>
      <c r="G596" s="40"/>
      <c r="H596" s="8"/>
      <c r="I596" s="33"/>
      <c r="J596" s="8"/>
      <c r="K596" s="40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12"/>
      <c r="Z596" s="5"/>
      <c r="AA596" s="5"/>
      <c r="AB596" s="5"/>
    </row>
    <row r="597" spans="1:28" ht="18">
      <c r="A597" s="151"/>
      <c r="B597" s="8"/>
      <c r="C597" s="8"/>
      <c r="D597" s="261"/>
      <c r="E597" s="261"/>
      <c r="F597" s="40"/>
      <c r="G597" s="40"/>
      <c r="H597" s="8"/>
      <c r="I597" s="33"/>
      <c r="J597" s="8"/>
      <c r="K597" s="40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12"/>
      <c r="Z597" s="5"/>
      <c r="AA597" s="5"/>
      <c r="AB597" s="5"/>
    </row>
    <row r="598" spans="1:28" ht="18">
      <c r="A598" s="151"/>
      <c r="B598" s="8"/>
      <c r="C598" s="8"/>
      <c r="D598" s="261"/>
      <c r="E598" s="261"/>
      <c r="F598" s="40"/>
      <c r="G598" s="40"/>
      <c r="H598" s="8"/>
      <c r="I598" s="33"/>
      <c r="J598" s="8"/>
      <c r="K598" s="40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12"/>
      <c r="Z598" s="5"/>
      <c r="AA598" s="5"/>
      <c r="AB598" s="5"/>
    </row>
    <row r="599" spans="1:28" ht="18">
      <c r="A599" s="151"/>
      <c r="B599" s="8"/>
      <c r="C599" s="8"/>
      <c r="D599" s="261"/>
      <c r="E599" s="261"/>
      <c r="F599" s="40"/>
      <c r="G599" s="40"/>
      <c r="H599" s="8"/>
      <c r="I599" s="33"/>
      <c r="J599" s="8"/>
      <c r="K599" s="40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12"/>
      <c r="Z599" s="5"/>
      <c r="AA599" s="5"/>
      <c r="AB599" s="5"/>
    </row>
    <row r="600" spans="1:28" ht="18">
      <c r="A600" s="151"/>
      <c r="B600" s="8"/>
      <c r="C600" s="8"/>
      <c r="D600" s="261"/>
      <c r="E600" s="261"/>
      <c r="F600" s="40"/>
      <c r="G600" s="40"/>
      <c r="H600" s="8"/>
      <c r="I600" s="33"/>
      <c r="J600" s="8"/>
      <c r="K600" s="40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12"/>
      <c r="Z600" s="5"/>
      <c r="AA600" s="5"/>
      <c r="AB600" s="5"/>
    </row>
    <row r="601" spans="1:28" ht="18">
      <c r="A601" s="151"/>
      <c r="B601" s="8"/>
      <c r="C601" s="8"/>
      <c r="D601" s="261"/>
      <c r="E601" s="261"/>
      <c r="F601" s="40"/>
      <c r="G601" s="40"/>
      <c r="H601" s="8"/>
      <c r="I601" s="33"/>
      <c r="J601" s="8"/>
      <c r="K601" s="40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12"/>
      <c r="Z601" s="5"/>
      <c r="AA601" s="5"/>
      <c r="AB601" s="5"/>
    </row>
    <row r="602" spans="1:28" ht="18">
      <c r="A602" s="151"/>
      <c r="B602" s="8"/>
      <c r="C602" s="8"/>
      <c r="D602" s="261"/>
      <c r="E602" s="261"/>
      <c r="F602" s="40"/>
      <c r="G602" s="40"/>
      <c r="H602" s="8"/>
      <c r="I602" s="33"/>
      <c r="J602" s="8"/>
      <c r="K602" s="40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12"/>
      <c r="Z602" s="5"/>
      <c r="AA602" s="5"/>
      <c r="AB602" s="5"/>
    </row>
    <row r="603" spans="1:28" ht="18">
      <c r="A603" s="151"/>
      <c r="B603" s="8"/>
      <c r="C603" s="8"/>
      <c r="D603" s="261"/>
      <c r="E603" s="261"/>
      <c r="F603" s="40"/>
      <c r="G603" s="40"/>
      <c r="H603" s="8"/>
      <c r="I603" s="33"/>
      <c r="J603" s="8"/>
      <c r="K603" s="40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12"/>
      <c r="Z603" s="5"/>
      <c r="AA603" s="5"/>
      <c r="AB603" s="5"/>
    </row>
    <row r="604" spans="1:28" ht="18">
      <c r="A604" s="151"/>
      <c r="B604" s="8"/>
      <c r="C604" s="8"/>
      <c r="D604" s="261"/>
      <c r="E604" s="261"/>
      <c r="F604" s="40"/>
      <c r="G604" s="40"/>
      <c r="H604" s="8"/>
      <c r="I604" s="33"/>
      <c r="J604" s="8"/>
      <c r="K604" s="40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12"/>
      <c r="Z604" s="5"/>
      <c r="AA604" s="5"/>
      <c r="AB604" s="5"/>
    </row>
    <row r="605" spans="1:28" ht="18">
      <c r="A605" s="151"/>
      <c r="B605" s="8"/>
      <c r="C605" s="8"/>
      <c r="D605" s="261"/>
      <c r="E605" s="261"/>
      <c r="F605" s="40"/>
      <c r="G605" s="40"/>
      <c r="H605" s="8"/>
      <c r="I605" s="33"/>
      <c r="J605" s="8"/>
      <c r="K605" s="40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12"/>
      <c r="Z605" s="5"/>
      <c r="AA605" s="5"/>
      <c r="AB605" s="5"/>
    </row>
    <row r="606" spans="1:28" ht="18">
      <c r="A606" s="151"/>
      <c r="B606" s="8"/>
      <c r="C606" s="8"/>
      <c r="D606" s="261"/>
      <c r="E606" s="261"/>
      <c r="F606" s="40"/>
      <c r="G606" s="40"/>
      <c r="H606" s="8"/>
      <c r="I606" s="33"/>
      <c r="J606" s="8"/>
      <c r="K606" s="40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12"/>
      <c r="Z606" s="5"/>
      <c r="AA606" s="5"/>
      <c r="AB606" s="5"/>
    </row>
    <row r="607" spans="1:28" ht="18">
      <c r="A607" s="151"/>
      <c r="B607" s="8"/>
      <c r="C607" s="8"/>
      <c r="D607" s="261"/>
      <c r="E607" s="261"/>
      <c r="F607" s="40"/>
      <c r="G607" s="40"/>
      <c r="H607" s="8"/>
      <c r="I607" s="33"/>
      <c r="J607" s="8"/>
      <c r="K607" s="40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12"/>
      <c r="Z607" s="5"/>
      <c r="AA607" s="5"/>
      <c r="AB607" s="5"/>
    </row>
    <row r="608" spans="1:28" ht="18">
      <c r="A608" s="151"/>
      <c r="B608" s="8"/>
      <c r="C608" s="8"/>
      <c r="D608" s="261"/>
      <c r="E608" s="261"/>
      <c r="F608" s="40"/>
      <c r="G608" s="40"/>
      <c r="H608" s="8"/>
      <c r="I608" s="33"/>
      <c r="J608" s="8"/>
      <c r="K608" s="40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12"/>
      <c r="Z608" s="5"/>
      <c r="AA608" s="5"/>
      <c r="AB608" s="5"/>
    </row>
    <row r="609" spans="1:28" ht="18">
      <c r="A609" s="151"/>
      <c r="B609" s="8"/>
      <c r="C609" s="8"/>
      <c r="D609" s="261"/>
      <c r="E609" s="261"/>
      <c r="F609" s="40"/>
      <c r="G609" s="40"/>
      <c r="H609" s="8"/>
      <c r="I609" s="33"/>
      <c r="J609" s="8"/>
      <c r="K609" s="40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12"/>
      <c r="Z609" s="5"/>
      <c r="AA609" s="5"/>
      <c r="AB609" s="5"/>
    </row>
    <row r="610" spans="1:28" ht="18">
      <c r="A610" s="151"/>
      <c r="B610" s="8"/>
      <c r="C610" s="8"/>
      <c r="D610" s="261"/>
      <c r="E610" s="261"/>
      <c r="F610" s="40"/>
      <c r="G610" s="40"/>
      <c r="H610" s="8"/>
      <c r="I610" s="33"/>
      <c r="J610" s="8"/>
      <c r="K610" s="40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12"/>
      <c r="Z610" s="5"/>
      <c r="AA610" s="5"/>
      <c r="AB610" s="5"/>
    </row>
    <row r="611" spans="1:28" ht="18">
      <c r="A611" s="151"/>
      <c r="B611" s="8"/>
      <c r="C611" s="8"/>
      <c r="D611" s="261"/>
      <c r="E611" s="261"/>
      <c r="F611" s="40"/>
      <c r="G611" s="40"/>
      <c r="H611" s="8"/>
      <c r="I611" s="33"/>
      <c r="J611" s="8"/>
      <c r="K611" s="40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12"/>
      <c r="Z611" s="5"/>
      <c r="AA611" s="5"/>
      <c r="AB611" s="5"/>
    </row>
    <row r="612" spans="1:28" ht="18">
      <c r="A612" s="151"/>
      <c r="B612" s="8"/>
      <c r="C612" s="8"/>
      <c r="D612" s="261"/>
      <c r="E612" s="261"/>
      <c r="F612" s="40"/>
      <c r="G612" s="40"/>
      <c r="H612" s="8"/>
      <c r="I612" s="33"/>
      <c r="J612" s="8"/>
      <c r="K612" s="40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12"/>
      <c r="Z612" s="5"/>
      <c r="AA612" s="5"/>
      <c r="AB612" s="5"/>
    </row>
    <row r="613" spans="1:28" ht="18">
      <c r="A613" s="151"/>
      <c r="B613" s="8"/>
      <c r="C613" s="8"/>
      <c r="D613" s="261"/>
      <c r="E613" s="261"/>
      <c r="F613" s="40"/>
      <c r="G613" s="40"/>
      <c r="H613" s="8"/>
      <c r="I613" s="33"/>
      <c r="J613" s="8"/>
      <c r="K613" s="40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12"/>
      <c r="Z613" s="5"/>
      <c r="AA613" s="5"/>
      <c r="AB613" s="5"/>
    </row>
    <row r="614" spans="1:28" ht="18">
      <c r="A614" s="151"/>
      <c r="B614" s="8"/>
      <c r="C614" s="8"/>
      <c r="D614" s="261"/>
      <c r="E614" s="261"/>
      <c r="F614" s="40"/>
      <c r="G614" s="40"/>
      <c r="H614" s="8"/>
      <c r="I614" s="33"/>
      <c r="J614" s="8"/>
      <c r="K614" s="40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12"/>
      <c r="Z614" s="5"/>
      <c r="AA614" s="5"/>
      <c r="AB614" s="5"/>
    </row>
    <row r="615" spans="1:28" ht="18">
      <c r="A615" s="151"/>
      <c r="B615" s="8"/>
      <c r="C615" s="8"/>
      <c r="D615" s="261"/>
      <c r="E615" s="261"/>
      <c r="F615" s="40"/>
      <c r="G615" s="40"/>
      <c r="H615" s="8"/>
      <c r="I615" s="33"/>
      <c r="J615" s="8"/>
      <c r="K615" s="40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12"/>
      <c r="Z615" s="5"/>
      <c r="AA615" s="5"/>
      <c r="AB615" s="5"/>
    </row>
    <row r="616" spans="1:28" ht="18">
      <c r="A616" s="151"/>
      <c r="B616" s="8"/>
      <c r="C616" s="8"/>
      <c r="D616" s="261"/>
      <c r="E616" s="261"/>
      <c r="F616" s="40"/>
      <c r="G616" s="40"/>
      <c r="H616" s="8"/>
      <c r="I616" s="33"/>
      <c r="J616" s="8"/>
      <c r="K616" s="40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12"/>
      <c r="Z616" s="5"/>
      <c r="AA616" s="5"/>
      <c r="AB616" s="5"/>
    </row>
    <row r="617" spans="1:28" ht="18">
      <c r="A617" s="151"/>
      <c r="B617" s="8"/>
      <c r="C617" s="8"/>
      <c r="D617" s="261"/>
      <c r="E617" s="261"/>
      <c r="F617" s="40"/>
      <c r="G617" s="40"/>
      <c r="H617" s="8"/>
      <c r="I617" s="33"/>
      <c r="J617" s="8"/>
      <c r="K617" s="40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12"/>
      <c r="Z617" s="5"/>
      <c r="AA617" s="5"/>
      <c r="AB617" s="5"/>
    </row>
    <row r="618" spans="1:28" ht="18">
      <c r="A618" s="151"/>
      <c r="B618" s="8"/>
      <c r="C618" s="8"/>
      <c r="D618" s="261"/>
      <c r="E618" s="261"/>
      <c r="F618" s="40"/>
      <c r="G618" s="40"/>
      <c r="H618" s="8"/>
      <c r="I618" s="33"/>
      <c r="J618" s="8"/>
      <c r="K618" s="40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12"/>
      <c r="Z618" s="5"/>
      <c r="AA618" s="5"/>
      <c r="AB618" s="5"/>
    </row>
    <row r="619" spans="1:28" ht="18">
      <c r="A619" s="151"/>
      <c r="B619" s="8"/>
      <c r="C619" s="8"/>
      <c r="D619" s="261"/>
      <c r="E619" s="261"/>
      <c r="F619" s="40"/>
      <c r="G619" s="40"/>
      <c r="H619" s="8"/>
      <c r="I619" s="33"/>
      <c r="J619" s="8"/>
      <c r="K619" s="40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12"/>
      <c r="Z619" s="5"/>
      <c r="AA619" s="5"/>
      <c r="AB619" s="5"/>
    </row>
    <row r="620" spans="1:28" ht="18">
      <c r="A620" s="151"/>
      <c r="B620" s="8"/>
      <c r="C620" s="8"/>
      <c r="D620" s="261"/>
      <c r="E620" s="261"/>
      <c r="F620" s="40"/>
      <c r="G620" s="40"/>
      <c r="H620" s="8"/>
      <c r="I620" s="33"/>
      <c r="J620" s="8"/>
      <c r="K620" s="40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12"/>
      <c r="Z620" s="5"/>
      <c r="AA620" s="5"/>
      <c r="AB620" s="5"/>
    </row>
    <row r="621" spans="1:28" ht="18">
      <c r="A621" s="151"/>
      <c r="B621" s="8"/>
      <c r="C621" s="8"/>
      <c r="D621" s="261"/>
      <c r="E621" s="261"/>
      <c r="F621" s="40"/>
      <c r="G621" s="40"/>
      <c r="H621" s="8"/>
      <c r="I621" s="33"/>
      <c r="J621" s="8"/>
      <c r="K621" s="40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12"/>
      <c r="Z621" s="5"/>
      <c r="AA621" s="5"/>
      <c r="AB621" s="5"/>
    </row>
    <row r="622" spans="1:28" ht="18">
      <c r="A622" s="151"/>
      <c r="B622" s="8"/>
      <c r="C622" s="8"/>
      <c r="D622" s="261"/>
      <c r="E622" s="261"/>
      <c r="F622" s="40"/>
      <c r="G622" s="40"/>
      <c r="H622" s="8"/>
      <c r="I622" s="33"/>
      <c r="J622" s="8"/>
      <c r="K622" s="40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12"/>
      <c r="Z622" s="5"/>
      <c r="AA622" s="5"/>
      <c r="AB622" s="5"/>
    </row>
    <row r="623" spans="1:28" ht="18">
      <c r="A623" s="151"/>
      <c r="B623" s="8"/>
      <c r="C623" s="8"/>
      <c r="D623" s="261"/>
      <c r="E623" s="261"/>
      <c r="F623" s="40"/>
      <c r="G623" s="40"/>
      <c r="H623" s="8"/>
      <c r="I623" s="33"/>
      <c r="J623" s="8"/>
      <c r="K623" s="40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12"/>
      <c r="Z623" s="5"/>
      <c r="AA623" s="5"/>
      <c r="AB623" s="5"/>
    </row>
    <row r="624" spans="1:28" ht="18">
      <c r="A624" s="151"/>
      <c r="B624" s="8"/>
      <c r="C624" s="8"/>
      <c r="D624" s="261"/>
      <c r="E624" s="261"/>
      <c r="F624" s="40"/>
      <c r="G624" s="40"/>
      <c r="H624" s="8"/>
      <c r="I624" s="33"/>
      <c r="J624" s="8"/>
      <c r="K624" s="40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12"/>
      <c r="Z624" s="5"/>
      <c r="AA624" s="5"/>
      <c r="AB624" s="5"/>
    </row>
    <row r="625" spans="1:28" ht="18">
      <c r="A625" s="151"/>
      <c r="B625" s="8"/>
      <c r="C625" s="8"/>
      <c r="D625" s="261"/>
      <c r="E625" s="261"/>
      <c r="F625" s="40"/>
      <c r="G625" s="40"/>
      <c r="H625" s="8"/>
      <c r="I625" s="33"/>
      <c r="J625" s="8"/>
      <c r="K625" s="40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12"/>
      <c r="Z625" s="5"/>
      <c r="AA625" s="5"/>
      <c r="AB625" s="5"/>
    </row>
    <row r="626" spans="1:28" ht="18">
      <c r="A626" s="151"/>
      <c r="B626" s="8"/>
      <c r="C626" s="8"/>
      <c r="D626" s="261"/>
      <c r="E626" s="261"/>
      <c r="F626" s="40"/>
      <c r="G626" s="40"/>
      <c r="H626" s="8"/>
      <c r="I626" s="33"/>
      <c r="J626" s="8"/>
      <c r="K626" s="40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12"/>
      <c r="Z626" s="5"/>
      <c r="AA626" s="5"/>
      <c r="AB626" s="5"/>
    </row>
    <row r="627" spans="1:28" ht="18">
      <c r="A627" s="151"/>
      <c r="B627" s="8"/>
      <c r="C627" s="8"/>
      <c r="D627" s="261"/>
      <c r="E627" s="261"/>
      <c r="F627" s="40"/>
      <c r="G627" s="40"/>
      <c r="H627" s="8"/>
      <c r="I627" s="33"/>
      <c r="J627" s="8"/>
      <c r="K627" s="40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12"/>
      <c r="Z627" s="5"/>
      <c r="AA627" s="5"/>
      <c r="AB627" s="5"/>
    </row>
    <row r="628" spans="1:28" ht="18">
      <c r="A628" s="151"/>
      <c r="B628" s="8"/>
      <c r="C628" s="8"/>
      <c r="D628" s="261"/>
      <c r="E628" s="261"/>
      <c r="F628" s="40"/>
      <c r="G628" s="40"/>
      <c r="H628" s="8"/>
      <c r="I628" s="33"/>
      <c r="J628" s="8"/>
      <c r="K628" s="40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12"/>
      <c r="Z628" s="5"/>
      <c r="AA628" s="5"/>
      <c r="AB628" s="5"/>
    </row>
    <row r="629" spans="1:28" ht="18">
      <c r="A629" s="151"/>
      <c r="B629" s="8"/>
      <c r="C629" s="8"/>
      <c r="D629" s="261"/>
      <c r="E629" s="261"/>
      <c r="F629" s="40"/>
      <c r="G629" s="40"/>
      <c r="H629" s="8"/>
      <c r="I629" s="33"/>
      <c r="J629" s="8"/>
      <c r="K629" s="40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12"/>
      <c r="Z629" s="5"/>
      <c r="AA629" s="5"/>
      <c r="AB629" s="5"/>
    </row>
    <row r="630" spans="1:28" ht="18">
      <c r="A630" s="151"/>
      <c r="B630" s="8"/>
      <c r="C630" s="8"/>
      <c r="D630" s="261"/>
      <c r="E630" s="261"/>
      <c r="F630" s="40"/>
      <c r="G630" s="40"/>
      <c r="H630" s="8"/>
      <c r="I630" s="33"/>
      <c r="J630" s="8"/>
      <c r="K630" s="40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12"/>
      <c r="Z630" s="5"/>
      <c r="AA630" s="5"/>
      <c r="AB630" s="5"/>
    </row>
    <row r="631" spans="1:28" ht="18">
      <c r="A631" s="151"/>
      <c r="B631" s="8"/>
      <c r="C631" s="8"/>
      <c r="D631" s="261"/>
      <c r="E631" s="261"/>
      <c r="F631" s="40"/>
      <c r="G631" s="40"/>
      <c r="H631" s="8"/>
      <c r="I631" s="33"/>
      <c r="J631" s="8"/>
      <c r="K631" s="40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12"/>
      <c r="Z631" s="5"/>
      <c r="AA631" s="5"/>
      <c r="AB631" s="5"/>
    </row>
    <row r="632" spans="1:28" ht="18">
      <c r="A632" s="151"/>
      <c r="B632" s="8"/>
      <c r="C632" s="8"/>
      <c r="D632" s="261"/>
      <c r="E632" s="261"/>
      <c r="F632" s="40"/>
      <c r="G632" s="40"/>
      <c r="H632" s="8"/>
      <c r="I632" s="33"/>
      <c r="J632" s="8"/>
      <c r="K632" s="40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12"/>
      <c r="Z632" s="5"/>
      <c r="AA632" s="5"/>
      <c r="AB632" s="5"/>
    </row>
    <row r="633" spans="1:28" ht="18">
      <c r="A633" s="151"/>
      <c r="B633" s="8"/>
      <c r="C633" s="8"/>
      <c r="D633" s="261"/>
      <c r="E633" s="261"/>
      <c r="F633" s="40"/>
      <c r="G633" s="40"/>
      <c r="H633" s="8"/>
      <c r="I633" s="33"/>
      <c r="J633" s="8"/>
      <c r="K633" s="40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12"/>
      <c r="Z633" s="5"/>
      <c r="AA633" s="5"/>
      <c r="AB633" s="5"/>
    </row>
    <row r="634" spans="1:28" ht="18">
      <c r="A634" s="151"/>
      <c r="B634" s="8"/>
      <c r="C634" s="8"/>
      <c r="D634" s="261"/>
      <c r="E634" s="261"/>
      <c r="F634" s="40"/>
      <c r="G634" s="40"/>
      <c r="H634" s="8"/>
      <c r="I634" s="33"/>
      <c r="J634" s="8"/>
      <c r="K634" s="40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12"/>
      <c r="Z634" s="5"/>
      <c r="AA634" s="5"/>
      <c r="AB634" s="5"/>
    </row>
    <row r="635" spans="1:28" ht="18">
      <c r="A635" s="151"/>
      <c r="B635" s="8"/>
      <c r="C635" s="8"/>
      <c r="D635" s="261"/>
      <c r="E635" s="261"/>
      <c r="F635" s="40"/>
      <c r="G635" s="40"/>
      <c r="H635" s="8"/>
      <c r="I635" s="33"/>
      <c r="J635" s="8"/>
      <c r="K635" s="40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12"/>
      <c r="Z635" s="5"/>
      <c r="AA635" s="5"/>
      <c r="AB635" s="5"/>
    </row>
    <row r="636" spans="1:28" ht="18">
      <c r="A636" s="151"/>
      <c r="B636" s="8"/>
      <c r="C636" s="8"/>
      <c r="D636" s="261"/>
      <c r="E636" s="261"/>
      <c r="F636" s="40"/>
      <c r="G636" s="40"/>
      <c r="H636" s="8"/>
      <c r="I636" s="33"/>
      <c r="J636" s="8"/>
      <c r="K636" s="40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12"/>
      <c r="Z636" s="5"/>
      <c r="AA636" s="5"/>
      <c r="AB636" s="5"/>
    </row>
    <row r="637" spans="1:28" ht="18">
      <c r="A637" s="151"/>
      <c r="B637" s="8"/>
      <c r="C637" s="8"/>
      <c r="D637" s="261"/>
      <c r="E637" s="261"/>
      <c r="F637" s="40"/>
      <c r="G637" s="40"/>
      <c r="H637" s="8"/>
      <c r="I637" s="33"/>
      <c r="J637" s="8"/>
      <c r="K637" s="40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12"/>
      <c r="Z637" s="5"/>
      <c r="AA637" s="5"/>
      <c r="AB637" s="5"/>
    </row>
    <row r="638" spans="1:28" ht="18">
      <c r="A638" s="151"/>
      <c r="B638" s="8"/>
      <c r="C638" s="8"/>
      <c r="D638" s="261"/>
      <c r="E638" s="261"/>
      <c r="F638" s="40"/>
      <c r="G638" s="40"/>
      <c r="H638" s="8"/>
      <c r="I638" s="33"/>
      <c r="J638" s="8"/>
      <c r="K638" s="40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12"/>
      <c r="Z638" s="5"/>
      <c r="AA638" s="5"/>
      <c r="AB638" s="5"/>
    </row>
    <row r="639" spans="1:28" ht="18">
      <c r="A639" s="151"/>
      <c r="B639" s="8"/>
      <c r="C639" s="8"/>
      <c r="D639" s="261"/>
      <c r="E639" s="261"/>
      <c r="F639" s="40"/>
      <c r="G639" s="40"/>
      <c r="H639" s="8"/>
      <c r="I639" s="33"/>
      <c r="J639" s="8"/>
      <c r="K639" s="40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12"/>
      <c r="Z639" s="5"/>
      <c r="AA639" s="5"/>
      <c r="AB639" s="5"/>
    </row>
    <row r="640" spans="1:28" ht="18">
      <c r="A640" s="151"/>
      <c r="B640" s="8"/>
      <c r="C640" s="8"/>
      <c r="D640" s="261"/>
      <c r="E640" s="261"/>
      <c r="F640" s="40"/>
      <c r="G640" s="40"/>
      <c r="H640" s="8"/>
      <c r="I640" s="33"/>
      <c r="J640" s="8"/>
      <c r="K640" s="40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12"/>
      <c r="Z640" s="5"/>
      <c r="AA640" s="5"/>
      <c r="AB640" s="5"/>
    </row>
    <row r="641" spans="1:28" ht="18">
      <c r="A641" s="151"/>
      <c r="B641" s="8"/>
      <c r="C641" s="8"/>
      <c r="D641" s="261"/>
      <c r="E641" s="261"/>
      <c r="F641" s="40"/>
      <c r="G641" s="40"/>
      <c r="H641" s="8"/>
      <c r="I641" s="33"/>
      <c r="J641" s="8"/>
      <c r="K641" s="40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12"/>
      <c r="Z641" s="5"/>
      <c r="AA641" s="5"/>
      <c r="AB641" s="5"/>
    </row>
    <row r="642" spans="1:28" ht="18">
      <c r="A642" s="151"/>
      <c r="B642" s="8"/>
      <c r="C642" s="8"/>
      <c r="D642" s="261"/>
      <c r="E642" s="261"/>
      <c r="F642" s="40"/>
      <c r="G642" s="40"/>
      <c r="H642" s="8"/>
      <c r="I642" s="33"/>
      <c r="J642" s="8"/>
      <c r="K642" s="40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12"/>
      <c r="Z642" s="5"/>
      <c r="AA642" s="5"/>
      <c r="AB642" s="5"/>
    </row>
    <row r="643" spans="1:28" ht="18">
      <c r="A643" s="151"/>
      <c r="B643" s="8"/>
      <c r="C643" s="8"/>
      <c r="D643" s="261"/>
      <c r="E643" s="261"/>
      <c r="F643" s="40"/>
      <c r="G643" s="40"/>
      <c r="H643" s="8"/>
      <c r="I643" s="33"/>
      <c r="J643" s="8"/>
      <c r="K643" s="40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12"/>
      <c r="Z643" s="5"/>
      <c r="AA643" s="5"/>
      <c r="AB643" s="5"/>
    </row>
    <row r="644" spans="1:28" ht="18">
      <c r="A644" s="151"/>
      <c r="B644" s="8"/>
      <c r="C644" s="8"/>
      <c r="D644" s="261"/>
      <c r="E644" s="261"/>
      <c r="F644" s="40"/>
      <c r="G644" s="40"/>
      <c r="H644" s="8"/>
      <c r="I644" s="33"/>
      <c r="J644" s="8"/>
      <c r="K644" s="40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12"/>
      <c r="Z644" s="5"/>
      <c r="AA644" s="5"/>
      <c r="AB644" s="5"/>
    </row>
    <row r="645" spans="1:28" ht="18">
      <c r="A645" s="151"/>
      <c r="B645" s="8"/>
      <c r="C645" s="8"/>
      <c r="D645" s="261"/>
      <c r="E645" s="261"/>
      <c r="F645" s="40"/>
      <c r="G645" s="40"/>
      <c r="H645" s="8"/>
      <c r="I645" s="33"/>
      <c r="J645" s="8"/>
      <c r="K645" s="40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12"/>
      <c r="Z645" s="5"/>
      <c r="AA645" s="5"/>
      <c r="AB645" s="5"/>
    </row>
    <row r="646" spans="1:28" ht="18">
      <c r="A646" s="151"/>
      <c r="B646" s="8"/>
      <c r="C646" s="8"/>
      <c r="D646" s="261"/>
      <c r="E646" s="261"/>
      <c r="F646" s="40"/>
      <c r="G646" s="40"/>
      <c r="H646" s="8"/>
      <c r="I646" s="33"/>
      <c r="J646" s="8"/>
      <c r="K646" s="40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12"/>
      <c r="Z646" s="5"/>
      <c r="AA646" s="5"/>
      <c r="AB646" s="5"/>
    </row>
    <row r="647" spans="1:28" ht="18">
      <c r="A647" s="151"/>
      <c r="B647" s="8"/>
      <c r="C647" s="8"/>
      <c r="D647" s="261"/>
      <c r="E647" s="261"/>
      <c r="F647" s="40"/>
      <c r="G647" s="40"/>
      <c r="H647" s="8"/>
      <c r="I647" s="33"/>
      <c r="J647" s="8"/>
      <c r="K647" s="40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12"/>
      <c r="Z647" s="5"/>
      <c r="AA647" s="5"/>
      <c r="AB647" s="5"/>
    </row>
    <row r="648" spans="1:28" ht="18">
      <c r="A648" s="151"/>
      <c r="B648" s="8"/>
      <c r="C648" s="8"/>
      <c r="D648" s="261"/>
      <c r="E648" s="261"/>
      <c r="F648" s="40"/>
      <c r="G648" s="40"/>
      <c r="H648" s="8"/>
      <c r="I648" s="33"/>
      <c r="J648" s="8"/>
      <c r="K648" s="40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12"/>
      <c r="Z648" s="5"/>
      <c r="AA648" s="5"/>
      <c r="AB648" s="5"/>
    </row>
    <row r="649" spans="1:28" ht="18">
      <c r="A649" s="151"/>
      <c r="B649" s="8"/>
      <c r="C649" s="8"/>
      <c r="D649" s="261"/>
      <c r="E649" s="261"/>
      <c r="F649" s="40"/>
      <c r="G649" s="40"/>
      <c r="H649" s="8"/>
      <c r="I649" s="33"/>
      <c r="J649" s="8"/>
      <c r="K649" s="40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12"/>
      <c r="Z649" s="5"/>
      <c r="AA649" s="5"/>
      <c r="AB649" s="5"/>
    </row>
    <row r="650" spans="1:28" ht="18">
      <c r="A650" s="151"/>
      <c r="B650" s="8"/>
      <c r="C650" s="8"/>
      <c r="D650" s="261"/>
      <c r="E650" s="261"/>
      <c r="F650" s="40"/>
      <c r="G650" s="40"/>
      <c r="H650" s="8"/>
      <c r="I650" s="33"/>
      <c r="J650" s="8"/>
      <c r="K650" s="40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12"/>
      <c r="Z650" s="5"/>
      <c r="AA650" s="5"/>
      <c r="AB650" s="5"/>
    </row>
    <row r="651" spans="1:28" ht="18">
      <c r="A651" s="151"/>
      <c r="B651" s="8"/>
      <c r="C651" s="8"/>
      <c r="D651" s="261"/>
      <c r="E651" s="261"/>
      <c r="F651" s="40"/>
      <c r="G651" s="40"/>
      <c r="H651" s="8"/>
      <c r="I651" s="33"/>
      <c r="J651" s="8"/>
      <c r="K651" s="40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12"/>
      <c r="Z651" s="5"/>
      <c r="AA651" s="5"/>
      <c r="AB651" s="5"/>
    </row>
    <row r="652" spans="1:28" ht="18">
      <c r="A652" s="151"/>
      <c r="B652" s="8"/>
      <c r="C652" s="8"/>
      <c r="D652" s="261"/>
      <c r="E652" s="261"/>
      <c r="F652" s="40"/>
      <c r="G652" s="40"/>
      <c r="H652" s="8"/>
      <c r="I652" s="33"/>
      <c r="J652" s="8"/>
      <c r="K652" s="40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12"/>
      <c r="Z652" s="5"/>
      <c r="AA652" s="5"/>
      <c r="AB652" s="5"/>
    </row>
    <row r="653" spans="1:28" ht="18">
      <c r="A653" s="151"/>
      <c r="B653" s="8"/>
      <c r="C653" s="8"/>
      <c r="D653" s="261"/>
      <c r="E653" s="261"/>
      <c r="F653" s="40"/>
      <c r="G653" s="40"/>
      <c r="H653" s="8"/>
      <c r="I653" s="33"/>
      <c r="J653" s="8"/>
      <c r="K653" s="40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12"/>
      <c r="Z653" s="5"/>
      <c r="AA653" s="5"/>
      <c r="AB653" s="5"/>
    </row>
    <row r="654" spans="1:28" ht="18">
      <c r="A654" s="151"/>
      <c r="B654" s="8"/>
      <c r="C654" s="8"/>
      <c r="D654" s="261"/>
      <c r="E654" s="261"/>
      <c r="F654" s="40"/>
      <c r="G654" s="40"/>
      <c r="H654" s="8"/>
      <c r="I654" s="33"/>
      <c r="J654" s="8"/>
      <c r="K654" s="40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12"/>
      <c r="Z654" s="5"/>
      <c r="AA654" s="5"/>
      <c r="AB654" s="5"/>
    </row>
    <row r="655" spans="1:28" ht="18">
      <c r="A655" s="151"/>
      <c r="B655" s="8"/>
      <c r="C655" s="8"/>
      <c r="D655" s="261"/>
      <c r="E655" s="261"/>
      <c r="F655" s="40"/>
      <c r="G655" s="40"/>
      <c r="H655" s="8"/>
      <c r="I655" s="33"/>
      <c r="J655" s="8"/>
      <c r="K655" s="40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12"/>
      <c r="Z655" s="5"/>
      <c r="AA655" s="5"/>
      <c r="AB655" s="5"/>
    </row>
    <row r="656" spans="1:28" ht="18">
      <c r="A656" s="151"/>
      <c r="B656" s="8"/>
      <c r="C656" s="8"/>
      <c r="D656" s="261"/>
      <c r="E656" s="261"/>
      <c r="F656" s="40"/>
      <c r="G656" s="40"/>
      <c r="H656" s="8"/>
      <c r="I656" s="33"/>
      <c r="J656" s="8"/>
      <c r="K656" s="40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12"/>
      <c r="Z656" s="5"/>
      <c r="AA656" s="5"/>
      <c r="AB656" s="5"/>
    </row>
    <row r="657" spans="1:28" ht="18">
      <c r="A657" s="151"/>
      <c r="B657" s="8"/>
      <c r="C657" s="8"/>
      <c r="D657" s="261"/>
      <c r="E657" s="261"/>
      <c r="F657" s="40"/>
      <c r="G657" s="40"/>
      <c r="H657" s="8"/>
      <c r="I657" s="33"/>
      <c r="J657" s="8"/>
      <c r="K657" s="40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12"/>
      <c r="Z657" s="5"/>
      <c r="AA657" s="5"/>
      <c r="AB657" s="5"/>
    </row>
    <row r="658" spans="1:28" ht="18">
      <c r="A658" s="151"/>
      <c r="B658" s="8"/>
      <c r="C658" s="8"/>
      <c r="D658" s="261"/>
      <c r="E658" s="261"/>
      <c r="F658" s="40"/>
      <c r="G658" s="40"/>
      <c r="H658" s="8"/>
      <c r="I658" s="33"/>
      <c r="J658" s="8"/>
      <c r="K658" s="40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12"/>
      <c r="Z658" s="5"/>
      <c r="AA658" s="5"/>
      <c r="AB658" s="5"/>
    </row>
    <row r="659" spans="1:28" ht="18">
      <c r="A659" s="151"/>
      <c r="B659" s="8"/>
      <c r="C659" s="8"/>
      <c r="D659" s="261"/>
      <c r="E659" s="261"/>
      <c r="F659" s="40"/>
      <c r="G659" s="40"/>
      <c r="H659" s="8"/>
      <c r="I659" s="33"/>
      <c r="J659" s="8"/>
      <c r="K659" s="40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12"/>
      <c r="Z659" s="5"/>
      <c r="AA659" s="5"/>
      <c r="AB659" s="5"/>
    </row>
    <row r="660" spans="1:28" ht="18">
      <c r="A660" s="151"/>
      <c r="B660" s="8"/>
      <c r="C660" s="8"/>
      <c r="D660" s="261"/>
      <c r="E660" s="261"/>
      <c r="F660" s="40"/>
      <c r="G660" s="40"/>
      <c r="H660" s="8"/>
      <c r="I660" s="33"/>
      <c r="J660" s="8"/>
      <c r="K660" s="40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12"/>
      <c r="Z660" s="5"/>
      <c r="AA660" s="5"/>
      <c r="AB660" s="5"/>
    </row>
    <row r="661" spans="1:28" ht="18">
      <c r="A661" s="151"/>
      <c r="B661" s="8"/>
      <c r="C661" s="8"/>
      <c r="D661" s="261"/>
      <c r="E661" s="261"/>
      <c r="F661" s="40"/>
      <c r="G661" s="40"/>
      <c r="H661" s="8"/>
      <c r="I661" s="33"/>
      <c r="J661" s="8"/>
      <c r="K661" s="40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12"/>
      <c r="Z661" s="5"/>
      <c r="AA661" s="5"/>
      <c r="AB661" s="5"/>
    </row>
    <row r="662" spans="1:28" ht="18">
      <c r="A662" s="151"/>
      <c r="B662" s="8"/>
      <c r="C662" s="8"/>
      <c r="D662" s="261"/>
      <c r="E662" s="261"/>
      <c r="F662" s="40"/>
      <c r="G662" s="40"/>
      <c r="H662" s="8"/>
      <c r="I662" s="33"/>
      <c r="J662" s="8"/>
      <c r="K662" s="40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12"/>
      <c r="Z662" s="5"/>
      <c r="AA662" s="5"/>
      <c r="AB662" s="5"/>
    </row>
    <row r="663" spans="1:28" ht="18">
      <c r="A663" s="151"/>
      <c r="B663" s="8"/>
      <c r="C663" s="8"/>
      <c r="D663" s="261"/>
      <c r="E663" s="261"/>
      <c r="F663" s="40"/>
      <c r="G663" s="40"/>
      <c r="H663" s="8"/>
      <c r="I663" s="33"/>
      <c r="J663" s="8"/>
      <c r="K663" s="40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12"/>
      <c r="Z663" s="5"/>
      <c r="AA663" s="5"/>
      <c r="AB663" s="5"/>
    </row>
    <row r="664" spans="1:28" ht="18">
      <c r="A664" s="151"/>
      <c r="B664" s="8"/>
      <c r="C664" s="8"/>
      <c r="D664" s="261"/>
      <c r="E664" s="261"/>
      <c r="F664" s="40"/>
      <c r="G664" s="40"/>
      <c r="H664" s="8"/>
      <c r="I664" s="33"/>
      <c r="J664" s="8"/>
      <c r="K664" s="40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12"/>
      <c r="Z664" s="5"/>
      <c r="AA664" s="5"/>
      <c r="AB664" s="5"/>
    </row>
    <row r="665" spans="1:28" ht="18">
      <c r="A665" s="151"/>
      <c r="B665" s="8"/>
      <c r="C665" s="8"/>
      <c r="D665" s="261"/>
      <c r="E665" s="261"/>
      <c r="F665" s="40"/>
      <c r="G665" s="40"/>
      <c r="H665" s="8"/>
      <c r="I665" s="33"/>
      <c r="J665" s="8"/>
      <c r="K665" s="40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12"/>
      <c r="Z665" s="5"/>
      <c r="AA665" s="5"/>
      <c r="AB665" s="5"/>
    </row>
    <row r="666" spans="1:28" ht="18">
      <c r="A666" s="151"/>
      <c r="B666" s="8"/>
      <c r="C666" s="8"/>
      <c r="D666" s="261"/>
      <c r="E666" s="261"/>
      <c r="F666" s="40"/>
      <c r="G666" s="40"/>
      <c r="H666" s="8"/>
      <c r="I666" s="33"/>
      <c r="J666" s="8"/>
      <c r="K666" s="40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12"/>
      <c r="Z666" s="5"/>
      <c r="AA666" s="5"/>
      <c r="AB666" s="5"/>
    </row>
    <row r="667" spans="1:28" ht="18">
      <c r="A667" s="151"/>
      <c r="B667" s="8"/>
      <c r="C667" s="8"/>
      <c r="D667" s="261"/>
      <c r="E667" s="261"/>
      <c r="F667" s="40"/>
      <c r="G667" s="40"/>
      <c r="H667" s="8"/>
      <c r="I667" s="33"/>
      <c r="J667" s="8"/>
      <c r="K667" s="40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12"/>
      <c r="Z667" s="5"/>
      <c r="AA667" s="5"/>
      <c r="AB667" s="5"/>
    </row>
    <row r="668" spans="1:28" ht="18">
      <c r="A668" s="151"/>
      <c r="B668" s="8"/>
      <c r="C668" s="8"/>
      <c r="D668" s="261"/>
      <c r="E668" s="261"/>
      <c r="F668" s="40"/>
      <c r="G668" s="40"/>
      <c r="H668" s="8"/>
      <c r="I668" s="33"/>
      <c r="J668" s="8"/>
      <c r="K668" s="40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12"/>
      <c r="Z668" s="5"/>
      <c r="AA668" s="5"/>
      <c r="AB668" s="5"/>
    </row>
    <row r="669" spans="1:28" ht="18">
      <c r="A669" s="151"/>
      <c r="B669" s="8"/>
      <c r="C669" s="8"/>
      <c r="D669" s="261"/>
      <c r="E669" s="261"/>
      <c r="F669" s="40"/>
      <c r="G669" s="40"/>
      <c r="H669" s="8"/>
      <c r="I669" s="33"/>
      <c r="J669" s="8"/>
      <c r="K669" s="40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12"/>
      <c r="Z669" s="5"/>
      <c r="AA669" s="5"/>
      <c r="AB669" s="5"/>
    </row>
    <row r="670" spans="1:28" ht="18">
      <c r="A670" s="151"/>
      <c r="B670" s="8"/>
      <c r="C670" s="8"/>
      <c r="D670" s="261"/>
      <c r="E670" s="261"/>
      <c r="F670" s="40"/>
      <c r="G670" s="40"/>
      <c r="H670" s="8"/>
      <c r="I670" s="33"/>
      <c r="J670" s="8"/>
      <c r="K670" s="40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12"/>
      <c r="Z670" s="5"/>
      <c r="AA670" s="5"/>
      <c r="AB670" s="5"/>
    </row>
    <row r="671" spans="1:28" ht="18">
      <c r="A671" s="151"/>
      <c r="B671" s="8"/>
      <c r="C671" s="8"/>
      <c r="D671" s="261"/>
      <c r="E671" s="261"/>
      <c r="F671" s="40"/>
      <c r="G671" s="40"/>
      <c r="H671" s="8"/>
      <c r="I671" s="33"/>
      <c r="J671" s="8"/>
      <c r="K671" s="40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12"/>
      <c r="Z671" s="5"/>
      <c r="AA671" s="5"/>
      <c r="AB671" s="5"/>
    </row>
    <row r="672" spans="1:28" ht="18">
      <c r="A672" s="151"/>
      <c r="B672" s="8"/>
      <c r="C672" s="8"/>
      <c r="D672" s="261"/>
      <c r="E672" s="261"/>
      <c r="F672" s="40"/>
      <c r="G672" s="40"/>
      <c r="H672" s="8"/>
      <c r="I672" s="33"/>
      <c r="J672" s="8"/>
      <c r="K672" s="40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12"/>
      <c r="Z672" s="5"/>
      <c r="AA672" s="5"/>
      <c r="AB672" s="5"/>
    </row>
    <row r="673" spans="1:28" ht="18">
      <c r="A673" s="151"/>
      <c r="B673" s="8"/>
      <c r="C673" s="8"/>
      <c r="D673" s="261"/>
      <c r="E673" s="261"/>
      <c r="F673" s="40"/>
      <c r="G673" s="40"/>
      <c r="H673" s="8"/>
      <c r="I673" s="33"/>
      <c r="J673" s="8"/>
      <c r="K673" s="40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12"/>
      <c r="Z673" s="5"/>
      <c r="AA673" s="5"/>
      <c r="AB673" s="5"/>
    </row>
    <row r="674" spans="1:28" ht="18">
      <c r="A674" s="151"/>
      <c r="B674" s="8"/>
      <c r="C674" s="8"/>
      <c r="D674" s="261"/>
      <c r="E674" s="261"/>
      <c r="F674" s="40"/>
      <c r="G674" s="40"/>
      <c r="H674" s="8"/>
      <c r="I674" s="33"/>
      <c r="J674" s="8"/>
      <c r="K674" s="40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12"/>
      <c r="Z674" s="5"/>
      <c r="AA674" s="5"/>
      <c r="AB674" s="5"/>
    </row>
    <row r="675" spans="1:28" ht="18">
      <c r="A675" s="151"/>
      <c r="B675" s="8"/>
      <c r="C675" s="8"/>
      <c r="D675" s="261"/>
      <c r="E675" s="261"/>
      <c r="F675" s="40"/>
      <c r="G675" s="40"/>
      <c r="H675" s="8"/>
      <c r="I675" s="33"/>
      <c r="J675" s="8"/>
      <c r="K675" s="40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12"/>
      <c r="Z675" s="5"/>
      <c r="AA675" s="5"/>
      <c r="AB675" s="5"/>
    </row>
    <row r="676" spans="1:28" ht="18">
      <c r="A676" s="151"/>
      <c r="B676" s="8"/>
      <c r="C676" s="8"/>
      <c r="D676" s="261"/>
      <c r="E676" s="261"/>
      <c r="F676" s="40"/>
      <c r="G676" s="40"/>
      <c r="H676" s="8"/>
      <c r="I676" s="33"/>
      <c r="J676" s="8"/>
      <c r="K676" s="40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12"/>
      <c r="Z676" s="5"/>
      <c r="AA676" s="5"/>
      <c r="AB676" s="5"/>
    </row>
    <row r="677" spans="1:28" ht="18">
      <c r="A677" s="151"/>
      <c r="B677" s="8"/>
      <c r="C677" s="8"/>
      <c r="D677" s="261"/>
      <c r="E677" s="261"/>
      <c r="F677" s="40"/>
      <c r="G677" s="40"/>
      <c r="H677" s="8"/>
      <c r="I677" s="33"/>
      <c r="J677" s="8"/>
      <c r="K677" s="40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12"/>
      <c r="Z677" s="5"/>
      <c r="AA677" s="5"/>
      <c r="AB677" s="5"/>
    </row>
    <row r="678" spans="1:28" ht="18">
      <c r="A678" s="151"/>
      <c r="B678" s="8"/>
      <c r="C678" s="8"/>
      <c r="D678" s="261"/>
      <c r="E678" s="261"/>
      <c r="F678" s="40"/>
      <c r="G678" s="40"/>
      <c r="H678" s="8"/>
      <c r="I678" s="33"/>
      <c r="J678" s="8"/>
      <c r="K678" s="40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12"/>
      <c r="Z678" s="5"/>
      <c r="AA678" s="5"/>
      <c r="AB678" s="5"/>
    </row>
    <row r="679" spans="1:28" ht="18">
      <c r="A679" s="151"/>
      <c r="B679" s="8"/>
      <c r="C679" s="8"/>
      <c r="D679" s="261"/>
      <c r="E679" s="261"/>
      <c r="F679" s="40"/>
      <c r="G679" s="40"/>
      <c r="H679" s="8"/>
      <c r="I679" s="33"/>
      <c r="J679" s="8"/>
      <c r="K679" s="40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12"/>
      <c r="Z679" s="5"/>
      <c r="AA679" s="5"/>
      <c r="AB679" s="5"/>
    </row>
    <row r="680" spans="1:28" ht="18">
      <c r="A680" s="151"/>
      <c r="B680" s="8"/>
      <c r="C680" s="8"/>
      <c r="D680" s="261"/>
      <c r="E680" s="261"/>
      <c r="F680" s="40"/>
      <c r="G680" s="40"/>
      <c r="H680" s="8"/>
      <c r="I680" s="33"/>
      <c r="J680" s="8"/>
      <c r="K680" s="40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12"/>
      <c r="Z680" s="5"/>
      <c r="AA680" s="5"/>
      <c r="AB680" s="5"/>
    </row>
    <row r="681" spans="1:28" ht="18">
      <c r="A681" s="151"/>
      <c r="B681" s="8"/>
      <c r="C681" s="8"/>
      <c r="D681" s="261"/>
      <c r="E681" s="261"/>
      <c r="F681" s="40"/>
      <c r="G681" s="40"/>
      <c r="H681" s="8"/>
      <c r="I681" s="33"/>
      <c r="J681" s="8"/>
      <c r="K681" s="40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12"/>
      <c r="Z681" s="5"/>
      <c r="AA681" s="5"/>
      <c r="AB681" s="5"/>
    </row>
    <row r="682" spans="1:28" ht="18">
      <c r="A682" s="151"/>
      <c r="B682" s="8"/>
      <c r="C682" s="8"/>
      <c r="D682" s="261"/>
      <c r="E682" s="261"/>
      <c r="F682" s="40"/>
      <c r="G682" s="40"/>
      <c r="H682" s="8"/>
      <c r="I682" s="33"/>
      <c r="J682" s="8"/>
      <c r="K682" s="40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12"/>
      <c r="Z682" s="5"/>
      <c r="AA682" s="5"/>
      <c r="AB682" s="5"/>
    </row>
    <row r="683" spans="1:28" ht="18">
      <c r="A683" s="151"/>
      <c r="B683" s="8"/>
      <c r="C683" s="8"/>
      <c r="D683" s="261"/>
      <c r="E683" s="261"/>
      <c r="F683" s="40"/>
      <c r="G683" s="40"/>
      <c r="H683" s="8"/>
      <c r="I683" s="33"/>
      <c r="J683" s="8"/>
      <c r="K683" s="40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12"/>
      <c r="Z683" s="5"/>
      <c r="AA683" s="5"/>
      <c r="AB683" s="5"/>
    </row>
    <row r="684" spans="1:28" ht="18">
      <c r="A684" s="151"/>
      <c r="B684" s="8"/>
      <c r="C684" s="8"/>
      <c r="D684" s="261"/>
      <c r="E684" s="261"/>
      <c r="F684" s="40"/>
      <c r="G684" s="40"/>
      <c r="H684" s="8"/>
      <c r="I684" s="33"/>
      <c r="J684" s="8"/>
      <c r="K684" s="40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12"/>
      <c r="Z684" s="5"/>
      <c r="AA684" s="5"/>
      <c r="AB684" s="5"/>
    </row>
    <row r="685" spans="1:28" ht="18">
      <c r="A685" s="151"/>
      <c r="B685" s="8"/>
      <c r="C685" s="8"/>
      <c r="D685" s="261"/>
      <c r="E685" s="261"/>
      <c r="F685" s="40"/>
      <c r="G685" s="40"/>
      <c r="H685" s="8"/>
      <c r="I685" s="33"/>
      <c r="J685" s="8"/>
      <c r="K685" s="40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12"/>
      <c r="Z685" s="5"/>
      <c r="AA685" s="5"/>
      <c r="AB685" s="5"/>
    </row>
    <row r="686" spans="1:28" ht="18">
      <c r="A686" s="151"/>
      <c r="B686" s="8"/>
      <c r="C686" s="8"/>
      <c r="D686" s="261"/>
      <c r="E686" s="261"/>
      <c r="F686" s="40"/>
      <c r="G686" s="40"/>
      <c r="H686" s="8"/>
      <c r="I686" s="33"/>
      <c r="J686" s="8"/>
      <c r="K686" s="40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12"/>
      <c r="Z686" s="5"/>
      <c r="AA686" s="5"/>
      <c r="AB686" s="5"/>
    </row>
    <row r="687" spans="1:28" ht="18">
      <c r="A687" s="151"/>
      <c r="B687" s="8"/>
      <c r="C687" s="8"/>
      <c r="D687" s="261"/>
      <c r="E687" s="261"/>
      <c r="F687" s="40"/>
      <c r="G687" s="40"/>
      <c r="H687" s="8"/>
      <c r="I687" s="33"/>
      <c r="J687" s="8"/>
      <c r="K687" s="40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12"/>
      <c r="Z687" s="5"/>
      <c r="AA687" s="5"/>
      <c r="AB687" s="5"/>
    </row>
    <row r="688" spans="1:28" ht="18">
      <c r="A688" s="151"/>
      <c r="B688" s="8"/>
      <c r="C688" s="8"/>
      <c r="D688" s="261"/>
      <c r="E688" s="261"/>
      <c r="F688" s="40"/>
      <c r="G688" s="40"/>
      <c r="H688" s="8"/>
      <c r="I688" s="33"/>
      <c r="J688" s="8"/>
      <c r="K688" s="40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12"/>
      <c r="Z688" s="5"/>
      <c r="AA688" s="5"/>
      <c r="AB688" s="5"/>
    </row>
    <row r="689" spans="1:28" ht="18">
      <c r="A689" s="151"/>
      <c r="B689" s="8"/>
      <c r="C689" s="8"/>
      <c r="D689" s="261"/>
      <c r="E689" s="261"/>
      <c r="F689" s="40"/>
      <c r="G689" s="40"/>
      <c r="H689" s="8"/>
      <c r="I689" s="33"/>
      <c r="J689" s="8"/>
      <c r="K689" s="40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12"/>
      <c r="Z689" s="5"/>
      <c r="AA689" s="5"/>
      <c r="AB689" s="5"/>
    </row>
    <row r="690" spans="1:28" ht="18">
      <c r="A690" s="151"/>
      <c r="B690" s="8"/>
      <c r="C690" s="8"/>
      <c r="D690" s="261"/>
      <c r="E690" s="261"/>
      <c r="F690" s="40"/>
      <c r="G690" s="40"/>
      <c r="H690" s="8"/>
      <c r="I690" s="33"/>
      <c r="J690" s="8"/>
      <c r="K690" s="40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12"/>
      <c r="Z690" s="5"/>
      <c r="AA690" s="5"/>
      <c r="AB690" s="5"/>
    </row>
    <row r="691" spans="1:28" ht="18">
      <c r="A691" s="151"/>
      <c r="B691" s="8"/>
      <c r="C691" s="8"/>
      <c r="D691" s="261"/>
      <c r="E691" s="261"/>
      <c r="F691" s="40"/>
      <c r="G691" s="40"/>
      <c r="H691" s="8"/>
      <c r="I691" s="33"/>
      <c r="J691" s="8"/>
      <c r="K691" s="40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12"/>
      <c r="Z691" s="5"/>
      <c r="AA691" s="5"/>
      <c r="AB691" s="5"/>
    </row>
    <row r="692" spans="1:28" ht="18">
      <c r="A692" s="151"/>
      <c r="B692" s="8"/>
      <c r="C692" s="8"/>
      <c r="D692" s="261"/>
      <c r="E692" s="261"/>
      <c r="F692" s="40"/>
      <c r="G692" s="40"/>
      <c r="H692" s="8"/>
      <c r="I692" s="33"/>
      <c r="J692" s="8"/>
      <c r="K692" s="40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12"/>
      <c r="Z692" s="5"/>
      <c r="AA692" s="5"/>
      <c r="AB692" s="5"/>
    </row>
    <row r="693" spans="1:28" ht="18">
      <c r="A693" s="151"/>
      <c r="B693" s="8"/>
      <c r="C693" s="8"/>
      <c r="D693" s="261"/>
      <c r="E693" s="261"/>
      <c r="F693" s="40"/>
      <c r="G693" s="40"/>
      <c r="H693" s="8"/>
      <c r="I693" s="33"/>
      <c r="J693" s="8"/>
      <c r="K693" s="40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12"/>
      <c r="Z693" s="5"/>
      <c r="AA693" s="5"/>
      <c r="AB693" s="5"/>
    </row>
    <row r="694" spans="1:28" ht="18">
      <c r="A694" s="151"/>
      <c r="B694" s="8"/>
      <c r="C694" s="8"/>
      <c r="D694" s="261"/>
      <c r="E694" s="261"/>
      <c r="F694" s="40"/>
      <c r="G694" s="40"/>
      <c r="H694" s="8"/>
      <c r="I694" s="33"/>
      <c r="J694" s="8"/>
      <c r="K694" s="40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12"/>
      <c r="Z694" s="5"/>
      <c r="AA694" s="5"/>
      <c r="AB694" s="5"/>
    </row>
    <row r="695" spans="1:28" ht="18">
      <c r="A695" s="151"/>
      <c r="B695" s="8"/>
      <c r="C695" s="8"/>
      <c r="D695" s="261"/>
      <c r="E695" s="261"/>
      <c r="F695" s="40"/>
      <c r="G695" s="40"/>
      <c r="H695" s="8"/>
      <c r="I695" s="33"/>
      <c r="J695" s="8"/>
      <c r="K695" s="40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12"/>
      <c r="Z695" s="5"/>
      <c r="AA695" s="5"/>
      <c r="AB695" s="5"/>
    </row>
    <row r="696" spans="1:28" ht="18">
      <c r="A696" s="151"/>
      <c r="B696" s="8"/>
      <c r="C696" s="8"/>
      <c r="D696" s="261"/>
      <c r="E696" s="261"/>
      <c r="F696" s="40"/>
      <c r="G696" s="40"/>
      <c r="H696" s="8"/>
      <c r="I696" s="33"/>
      <c r="J696" s="8"/>
      <c r="K696" s="40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12"/>
      <c r="Z696" s="5"/>
      <c r="AA696" s="5"/>
      <c r="AB696" s="5"/>
    </row>
    <row r="697" spans="1:28" ht="18">
      <c r="A697" s="151"/>
      <c r="B697" s="8"/>
      <c r="C697" s="8"/>
      <c r="D697" s="261"/>
      <c r="E697" s="261"/>
      <c r="F697" s="40"/>
      <c r="G697" s="40"/>
      <c r="H697" s="8"/>
      <c r="I697" s="33"/>
      <c r="J697" s="8"/>
      <c r="K697" s="40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12"/>
      <c r="Z697" s="5"/>
      <c r="AA697" s="5"/>
      <c r="AB697" s="5"/>
    </row>
    <row r="698" spans="1:28" ht="18">
      <c r="A698" s="151"/>
      <c r="B698" s="8"/>
      <c r="C698" s="8"/>
      <c r="D698" s="261"/>
      <c r="E698" s="261"/>
      <c r="F698" s="40"/>
      <c r="G698" s="40"/>
      <c r="H698" s="8"/>
      <c r="I698" s="33"/>
      <c r="J698" s="8"/>
      <c r="K698" s="40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12"/>
      <c r="Z698" s="5"/>
      <c r="AA698" s="5"/>
      <c r="AB698" s="5"/>
    </row>
    <row r="699" spans="1:28" ht="18">
      <c r="A699" s="151"/>
      <c r="B699" s="8"/>
      <c r="C699" s="8"/>
      <c r="D699" s="261"/>
      <c r="E699" s="261"/>
      <c r="F699" s="40"/>
      <c r="G699" s="40"/>
      <c r="H699" s="8"/>
      <c r="I699" s="33"/>
      <c r="J699" s="8"/>
      <c r="K699" s="40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12"/>
      <c r="Z699" s="5"/>
      <c r="AA699" s="5"/>
      <c r="AB699" s="5"/>
    </row>
    <row r="700" spans="1:28" ht="18">
      <c r="A700" s="151"/>
      <c r="B700" s="8"/>
      <c r="C700" s="8"/>
      <c r="D700" s="261"/>
      <c r="E700" s="261"/>
      <c r="F700" s="40"/>
      <c r="G700" s="40"/>
      <c r="H700" s="8"/>
      <c r="I700" s="33"/>
      <c r="J700" s="8"/>
      <c r="K700" s="40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12"/>
      <c r="Z700" s="5"/>
      <c r="AA700" s="5"/>
      <c r="AB700" s="5"/>
    </row>
    <row r="701" spans="1:28" ht="18">
      <c r="A701" s="151"/>
      <c r="B701" s="8"/>
      <c r="C701" s="8"/>
      <c r="D701" s="261"/>
      <c r="E701" s="261"/>
      <c r="F701" s="40"/>
      <c r="G701" s="40"/>
      <c r="H701" s="8"/>
      <c r="I701" s="33"/>
      <c r="J701" s="8"/>
      <c r="K701" s="40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12"/>
      <c r="Z701" s="5"/>
      <c r="AA701" s="5"/>
      <c r="AB701" s="5"/>
    </row>
    <row r="702" spans="1:28" ht="18">
      <c r="A702" s="151"/>
      <c r="B702" s="8"/>
      <c r="C702" s="8"/>
      <c r="D702" s="261"/>
      <c r="E702" s="261"/>
      <c r="F702" s="40"/>
      <c r="G702" s="40"/>
      <c r="H702" s="8"/>
      <c r="I702" s="33"/>
      <c r="J702" s="8"/>
      <c r="K702" s="40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12"/>
      <c r="Z702" s="5"/>
      <c r="AA702" s="5"/>
      <c r="AB702" s="5"/>
    </row>
    <row r="703" spans="1:28" ht="18">
      <c r="A703" s="151"/>
      <c r="B703" s="8"/>
      <c r="C703" s="8"/>
      <c r="D703" s="261"/>
      <c r="E703" s="261"/>
      <c r="F703" s="40"/>
      <c r="G703" s="40"/>
      <c r="H703" s="8"/>
      <c r="I703" s="33"/>
      <c r="J703" s="8"/>
      <c r="K703" s="40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12"/>
      <c r="Z703" s="5"/>
      <c r="AA703" s="5"/>
      <c r="AB703" s="5"/>
    </row>
    <row r="704" spans="1:28" ht="18">
      <c r="A704" s="151"/>
      <c r="B704" s="8"/>
      <c r="C704" s="8"/>
      <c r="D704" s="261"/>
      <c r="E704" s="261"/>
      <c r="F704" s="40"/>
      <c r="G704" s="40"/>
      <c r="H704" s="8"/>
      <c r="I704" s="33"/>
      <c r="J704" s="8"/>
      <c r="K704" s="40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12"/>
      <c r="Z704" s="5"/>
      <c r="AA704" s="5"/>
      <c r="AB704" s="5"/>
    </row>
    <row r="705" spans="1:28" ht="18">
      <c r="A705" s="151"/>
      <c r="B705" s="8"/>
      <c r="C705" s="8"/>
      <c r="D705" s="261"/>
      <c r="E705" s="261"/>
      <c r="F705" s="40"/>
      <c r="G705" s="40"/>
      <c r="H705" s="8"/>
      <c r="I705" s="33"/>
      <c r="J705" s="8"/>
      <c r="K705" s="40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12"/>
      <c r="Z705" s="5"/>
      <c r="AA705" s="5"/>
      <c r="AB705" s="5"/>
    </row>
    <row r="706" spans="1:28" ht="18">
      <c r="A706" s="151"/>
      <c r="B706" s="8"/>
      <c r="C706" s="8"/>
      <c r="D706" s="261"/>
      <c r="E706" s="261"/>
      <c r="F706" s="40"/>
      <c r="G706" s="40"/>
      <c r="H706" s="8"/>
      <c r="I706" s="33"/>
      <c r="J706" s="8"/>
      <c r="K706" s="40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12"/>
      <c r="Z706" s="5"/>
      <c r="AA706" s="5"/>
      <c r="AB706" s="5"/>
    </row>
    <row r="707" spans="1:28" ht="18">
      <c r="A707" s="151"/>
      <c r="B707" s="8"/>
      <c r="C707" s="8"/>
      <c r="D707" s="261"/>
      <c r="E707" s="261"/>
      <c r="F707" s="40"/>
      <c r="G707" s="40"/>
      <c r="H707" s="8"/>
      <c r="I707" s="33"/>
      <c r="J707" s="8"/>
      <c r="K707" s="40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12"/>
      <c r="Z707" s="5"/>
      <c r="AA707" s="5"/>
      <c r="AB707" s="5"/>
    </row>
    <row r="708" spans="1:28" ht="18">
      <c r="A708" s="151"/>
      <c r="B708" s="8"/>
      <c r="C708" s="8"/>
      <c r="D708" s="261"/>
      <c r="E708" s="261"/>
      <c r="F708" s="40"/>
      <c r="G708" s="40"/>
      <c r="H708" s="8"/>
      <c r="I708" s="33"/>
      <c r="J708" s="8"/>
      <c r="K708" s="40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12"/>
      <c r="Z708" s="5"/>
      <c r="AA708" s="5"/>
      <c r="AB708" s="5"/>
    </row>
    <row r="709" spans="1:28" ht="18">
      <c r="A709" s="151"/>
      <c r="B709" s="8"/>
      <c r="C709" s="8"/>
      <c r="D709" s="261"/>
      <c r="E709" s="261"/>
      <c r="F709" s="40"/>
      <c r="G709" s="40"/>
      <c r="H709" s="8"/>
      <c r="I709" s="33"/>
      <c r="J709" s="8"/>
      <c r="K709" s="40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12"/>
      <c r="Z709" s="5"/>
      <c r="AA709" s="5"/>
      <c r="AB709" s="5"/>
    </row>
    <row r="710" spans="1:28" ht="18">
      <c r="A710" s="151"/>
      <c r="B710" s="8"/>
      <c r="C710" s="8"/>
      <c r="D710" s="261"/>
      <c r="E710" s="261"/>
      <c r="F710" s="40"/>
      <c r="G710" s="40"/>
      <c r="H710" s="8"/>
      <c r="I710" s="33"/>
      <c r="J710" s="8"/>
      <c r="K710" s="40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12"/>
      <c r="Z710" s="5"/>
      <c r="AA710" s="5"/>
      <c r="AB710" s="5"/>
    </row>
    <row r="711" spans="1:28" ht="18">
      <c r="A711" s="151"/>
      <c r="B711" s="8"/>
      <c r="C711" s="8"/>
      <c r="D711" s="261"/>
      <c r="E711" s="261"/>
      <c r="F711" s="40"/>
      <c r="G711" s="40"/>
      <c r="H711" s="8"/>
      <c r="I711" s="33"/>
      <c r="J711" s="8"/>
      <c r="K711" s="40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12"/>
      <c r="Z711" s="5"/>
      <c r="AA711" s="5"/>
      <c r="AB711" s="5"/>
    </row>
    <row r="712" spans="1:28" ht="18">
      <c r="A712" s="151"/>
      <c r="B712" s="8"/>
      <c r="C712" s="8"/>
      <c r="D712" s="261"/>
      <c r="E712" s="261"/>
      <c r="F712" s="40"/>
      <c r="G712" s="40"/>
      <c r="H712" s="8"/>
      <c r="I712" s="33"/>
      <c r="J712" s="8"/>
      <c r="K712" s="40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12"/>
      <c r="Z712" s="5"/>
      <c r="AA712" s="5"/>
      <c r="AB712" s="5"/>
    </row>
    <row r="713" spans="1:28" ht="18">
      <c r="A713" s="151"/>
      <c r="B713" s="8"/>
      <c r="C713" s="8"/>
      <c r="D713" s="261"/>
      <c r="E713" s="261"/>
      <c r="F713" s="40"/>
      <c r="G713" s="40"/>
      <c r="H713" s="8"/>
      <c r="I713" s="33"/>
      <c r="J713" s="8"/>
      <c r="K713" s="40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12"/>
      <c r="Z713" s="5"/>
      <c r="AA713" s="5"/>
      <c r="AB713" s="5"/>
    </row>
    <row r="714" spans="1:28" ht="18">
      <c r="A714" s="151"/>
      <c r="B714" s="8"/>
      <c r="C714" s="8"/>
      <c r="D714" s="261"/>
      <c r="E714" s="261"/>
      <c r="F714" s="40"/>
      <c r="G714" s="40"/>
      <c r="H714" s="8"/>
      <c r="I714" s="33"/>
      <c r="J714" s="8"/>
      <c r="K714" s="40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12"/>
      <c r="Z714" s="5"/>
      <c r="AA714" s="5"/>
      <c r="AB714" s="5"/>
    </row>
    <row r="715" spans="1:28" ht="18">
      <c r="A715" s="151"/>
      <c r="B715" s="8"/>
      <c r="C715" s="8"/>
      <c r="D715" s="261"/>
      <c r="E715" s="261"/>
      <c r="F715" s="40"/>
      <c r="G715" s="40"/>
      <c r="H715" s="8"/>
      <c r="I715" s="33"/>
      <c r="J715" s="8"/>
      <c r="K715" s="40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12"/>
      <c r="Z715" s="5"/>
      <c r="AA715" s="5"/>
      <c r="AB715" s="5"/>
    </row>
    <row r="716" spans="1:28" ht="18">
      <c r="A716" s="151"/>
      <c r="B716" s="8"/>
      <c r="C716" s="8"/>
      <c r="D716" s="261"/>
      <c r="E716" s="261"/>
      <c r="F716" s="40"/>
      <c r="G716" s="40"/>
      <c r="H716" s="8"/>
      <c r="I716" s="33"/>
      <c r="J716" s="8"/>
      <c r="K716" s="40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12"/>
      <c r="Z716" s="5"/>
      <c r="AA716" s="5"/>
      <c r="AB716" s="5"/>
    </row>
    <row r="717" spans="1:28" ht="18">
      <c r="A717" s="151"/>
      <c r="B717" s="8"/>
      <c r="C717" s="8"/>
      <c r="D717" s="261"/>
      <c r="E717" s="261"/>
      <c r="F717" s="40"/>
      <c r="G717" s="40"/>
      <c r="H717" s="8"/>
      <c r="I717" s="33"/>
      <c r="J717" s="8"/>
      <c r="K717" s="40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12"/>
      <c r="Z717" s="5"/>
      <c r="AA717" s="5"/>
      <c r="AB717" s="5"/>
    </row>
    <row r="718" spans="1:28" ht="18">
      <c r="A718" s="151"/>
      <c r="B718" s="8"/>
      <c r="C718" s="8"/>
      <c r="D718" s="261"/>
      <c r="E718" s="261"/>
      <c r="F718" s="40"/>
      <c r="G718" s="40"/>
      <c r="H718" s="8"/>
      <c r="I718" s="33"/>
      <c r="J718" s="8"/>
      <c r="K718" s="40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12"/>
      <c r="Z718" s="5"/>
      <c r="AA718" s="5"/>
      <c r="AB718" s="5"/>
    </row>
    <row r="719" spans="1:28" ht="18">
      <c r="A719" s="151"/>
      <c r="B719" s="8"/>
      <c r="C719" s="8"/>
      <c r="D719" s="261"/>
      <c r="E719" s="261"/>
      <c r="F719" s="40"/>
      <c r="G719" s="40"/>
      <c r="H719" s="8"/>
      <c r="I719" s="33"/>
      <c r="J719" s="8"/>
      <c r="K719" s="40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12"/>
      <c r="Z719" s="5"/>
      <c r="AA719" s="5"/>
      <c r="AB719" s="5"/>
    </row>
    <row r="720" spans="1:28" ht="18">
      <c r="A720" s="151"/>
      <c r="B720" s="8"/>
      <c r="C720" s="8"/>
      <c r="D720" s="261"/>
      <c r="E720" s="261"/>
      <c r="F720" s="40"/>
      <c r="G720" s="40"/>
      <c r="H720" s="8"/>
      <c r="I720" s="33"/>
      <c r="J720" s="8"/>
      <c r="K720" s="40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12"/>
      <c r="Z720" s="5"/>
      <c r="AA720" s="5"/>
      <c r="AB720" s="5"/>
    </row>
    <row r="721" spans="1:28" ht="18">
      <c r="A721" s="151"/>
      <c r="B721" s="8"/>
      <c r="C721" s="8"/>
      <c r="D721" s="261"/>
      <c r="E721" s="261"/>
      <c r="F721" s="40"/>
      <c r="G721" s="40"/>
      <c r="H721" s="8"/>
      <c r="I721" s="33"/>
      <c r="J721" s="8"/>
      <c r="K721" s="40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12"/>
      <c r="Z721" s="5"/>
      <c r="AA721" s="5"/>
      <c r="AB721" s="5"/>
    </row>
    <row r="722" spans="1:28" ht="18">
      <c r="A722" s="151"/>
      <c r="B722" s="8"/>
      <c r="C722" s="8"/>
      <c r="D722" s="261"/>
      <c r="E722" s="261"/>
      <c r="F722" s="40"/>
      <c r="G722" s="40"/>
      <c r="H722" s="8"/>
      <c r="I722" s="33"/>
      <c r="J722" s="8"/>
      <c r="K722" s="40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12"/>
      <c r="Z722" s="5"/>
      <c r="AA722" s="5"/>
      <c r="AB722" s="5"/>
    </row>
    <row r="723" spans="1:28" ht="18">
      <c r="A723" s="151"/>
      <c r="B723" s="8"/>
      <c r="C723" s="8"/>
      <c r="D723" s="261"/>
      <c r="E723" s="261"/>
      <c r="F723" s="40"/>
      <c r="G723" s="40"/>
      <c r="H723" s="8"/>
      <c r="I723" s="33"/>
      <c r="J723" s="8"/>
      <c r="K723" s="40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12"/>
      <c r="Z723" s="5"/>
      <c r="AA723" s="5"/>
      <c r="AB723" s="5"/>
    </row>
    <row r="724" spans="1:28" ht="18">
      <c r="A724" s="151"/>
      <c r="B724" s="8"/>
      <c r="C724" s="8"/>
      <c r="D724" s="261"/>
      <c r="E724" s="261"/>
      <c r="F724" s="40"/>
      <c r="G724" s="40"/>
      <c r="H724" s="8"/>
      <c r="I724" s="33"/>
      <c r="J724" s="8"/>
      <c r="K724" s="40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12"/>
      <c r="Z724" s="5"/>
      <c r="AA724" s="5"/>
      <c r="AB724" s="5"/>
    </row>
    <row r="725" spans="1:28" ht="18">
      <c r="A725" s="151"/>
      <c r="B725" s="8"/>
      <c r="C725" s="8"/>
      <c r="D725" s="261"/>
      <c r="E725" s="261"/>
      <c r="F725" s="40"/>
      <c r="G725" s="40"/>
      <c r="H725" s="8"/>
      <c r="I725" s="33"/>
      <c r="J725" s="8"/>
      <c r="K725" s="40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12"/>
      <c r="Z725" s="5"/>
      <c r="AA725" s="5"/>
      <c r="AB725" s="5"/>
    </row>
    <row r="726" spans="1:28" ht="18">
      <c r="A726" s="151"/>
      <c r="B726" s="8"/>
      <c r="C726" s="8"/>
      <c r="D726" s="261"/>
      <c r="E726" s="261"/>
      <c r="F726" s="40"/>
      <c r="G726" s="40"/>
      <c r="H726" s="8"/>
      <c r="I726" s="33"/>
      <c r="J726" s="8"/>
      <c r="K726" s="40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12"/>
      <c r="Z726" s="5"/>
      <c r="AA726" s="5"/>
      <c r="AB726" s="5"/>
    </row>
    <row r="727" spans="1:28" ht="18">
      <c r="A727" s="151"/>
      <c r="B727" s="8"/>
      <c r="C727" s="8"/>
      <c r="D727" s="261"/>
      <c r="E727" s="261"/>
      <c r="F727" s="40"/>
      <c r="G727" s="40"/>
      <c r="H727" s="8"/>
      <c r="I727" s="33"/>
      <c r="J727" s="8"/>
      <c r="K727" s="40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12"/>
      <c r="Z727" s="5"/>
      <c r="AA727" s="5"/>
      <c r="AB727" s="5"/>
    </row>
    <row r="728" spans="1:28" ht="18">
      <c r="A728" s="151"/>
      <c r="B728" s="8"/>
      <c r="C728" s="8"/>
      <c r="D728" s="261"/>
      <c r="E728" s="261"/>
      <c r="F728" s="40"/>
      <c r="G728" s="40"/>
      <c r="H728" s="8"/>
      <c r="I728" s="33"/>
      <c r="J728" s="8"/>
      <c r="K728" s="40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12"/>
      <c r="Z728" s="5"/>
      <c r="AA728" s="5"/>
      <c r="AB728" s="5"/>
    </row>
    <row r="729" spans="1:28" ht="18">
      <c r="A729" s="151"/>
      <c r="B729" s="8"/>
      <c r="C729" s="8"/>
      <c r="D729" s="261"/>
      <c r="E729" s="261"/>
      <c r="F729" s="40"/>
      <c r="G729" s="40"/>
      <c r="H729" s="8"/>
      <c r="I729" s="33"/>
      <c r="J729" s="8"/>
      <c r="K729" s="40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12"/>
      <c r="Z729" s="5"/>
      <c r="AA729" s="5"/>
      <c r="AB729" s="5"/>
    </row>
    <row r="730" spans="1:28" ht="18">
      <c r="A730" s="151"/>
      <c r="B730" s="8"/>
      <c r="C730" s="8"/>
      <c r="D730" s="261"/>
      <c r="E730" s="261"/>
      <c r="F730" s="40"/>
      <c r="G730" s="40"/>
      <c r="H730" s="8"/>
      <c r="I730" s="33"/>
      <c r="J730" s="8"/>
      <c r="K730" s="40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12"/>
      <c r="Z730" s="5"/>
      <c r="AA730" s="5"/>
      <c r="AB730" s="5"/>
    </row>
    <row r="731" spans="1:28" ht="18">
      <c r="A731" s="151"/>
      <c r="B731" s="8"/>
      <c r="C731" s="8"/>
      <c r="D731" s="261"/>
      <c r="E731" s="261"/>
      <c r="F731" s="40"/>
      <c r="G731" s="40"/>
      <c r="H731" s="8"/>
      <c r="I731" s="33"/>
      <c r="J731" s="8"/>
      <c r="K731" s="40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12"/>
      <c r="Z731" s="5"/>
      <c r="AA731" s="5"/>
      <c r="AB731" s="5"/>
    </row>
    <row r="732" spans="1:28" ht="18">
      <c r="A732" s="151"/>
      <c r="B732" s="8"/>
      <c r="C732" s="8"/>
      <c r="D732" s="261"/>
      <c r="E732" s="261"/>
      <c r="F732" s="40"/>
      <c r="G732" s="40"/>
      <c r="H732" s="8"/>
      <c r="I732" s="33"/>
      <c r="J732" s="8"/>
      <c r="K732" s="40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12"/>
      <c r="Z732" s="5"/>
      <c r="AA732" s="5"/>
      <c r="AB732" s="5"/>
    </row>
    <row r="733" spans="1:28" ht="18">
      <c r="A733" s="151"/>
      <c r="B733" s="8"/>
      <c r="C733" s="8"/>
      <c r="D733" s="261"/>
      <c r="E733" s="261"/>
      <c r="F733" s="40"/>
      <c r="G733" s="40"/>
      <c r="H733" s="8"/>
      <c r="I733" s="33"/>
      <c r="J733" s="8"/>
      <c r="K733" s="40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12"/>
      <c r="Z733" s="5"/>
      <c r="AA733" s="5"/>
      <c r="AB733" s="5"/>
    </row>
    <row r="734" spans="1:28" ht="18">
      <c r="A734" s="151"/>
      <c r="B734" s="8"/>
      <c r="C734" s="8"/>
      <c r="D734" s="261"/>
      <c r="E734" s="261"/>
      <c r="F734" s="40"/>
      <c r="G734" s="40"/>
      <c r="H734" s="8"/>
      <c r="I734" s="33"/>
      <c r="J734" s="8"/>
      <c r="K734" s="40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12"/>
      <c r="Z734" s="5"/>
      <c r="AA734" s="5"/>
      <c r="AB734" s="5"/>
    </row>
    <row r="735" spans="1:28" ht="18">
      <c r="A735" s="151"/>
      <c r="B735" s="8"/>
      <c r="C735" s="8"/>
      <c r="D735" s="261"/>
      <c r="E735" s="261"/>
      <c r="F735" s="40"/>
      <c r="G735" s="40"/>
      <c r="H735" s="8"/>
      <c r="I735" s="33"/>
      <c r="J735" s="8"/>
      <c r="K735" s="40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12"/>
      <c r="Z735" s="5"/>
      <c r="AA735" s="5"/>
      <c r="AB735" s="5"/>
    </row>
    <row r="736" spans="1:28" ht="18">
      <c r="A736" s="151"/>
      <c r="B736" s="8"/>
      <c r="C736" s="8"/>
      <c r="D736" s="261"/>
      <c r="E736" s="261"/>
      <c r="F736" s="40"/>
      <c r="G736" s="40"/>
      <c r="H736" s="8"/>
      <c r="I736" s="33"/>
      <c r="J736" s="8"/>
      <c r="K736" s="40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12"/>
      <c r="Z736" s="5"/>
      <c r="AA736" s="5"/>
      <c r="AB736" s="5"/>
    </row>
    <row r="737" spans="1:28" ht="18">
      <c r="A737" s="151"/>
      <c r="B737" s="8"/>
      <c r="C737" s="8"/>
      <c r="D737" s="261"/>
      <c r="E737" s="261"/>
      <c r="F737" s="40"/>
      <c r="G737" s="40"/>
      <c r="H737" s="8"/>
      <c r="I737" s="33"/>
      <c r="J737" s="8"/>
      <c r="K737" s="40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12"/>
      <c r="Z737" s="5"/>
      <c r="AA737" s="5"/>
      <c r="AB737" s="5"/>
    </row>
    <row r="738" spans="1:28" ht="18">
      <c r="A738" s="151"/>
      <c r="B738" s="8"/>
      <c r="C738" s="8"/>
      <c r="D738" s="261"/>
      <c r="E738" s="261"/>
      <c r="F738" s="40"/>
      <c r="G738" s="40"/>
      <c r="H738" s="8"/>
      <c r="I738" s="33"/>
      <c r="J738" s="8"/>
      <c r="K738" s="40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12"/>
      <c r="Z738" s="5"/>
      <c r="AA738" s="5"/>
      <c r="AB738" s="5"/>
    </row>
    <row r="739" spans="1:28" ht="18">
      <c r="A739" s="151"/>
      <c r="B739" s="8"/>
      <c r="C739" s="8"/>
      <c r="D739" s="261"/>
      <c r="E739" s="261"/>
      <c r="F739" s="40"/>
      <c r="G739" s="40"/>
      <c r="H739" s="8"/>
      <c r="I739" s="33"/>
      <c r="J739" s="8"/>
      <c r="K739" s="40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12"/>
      <c r="Z739" s="5"/>
      <c r="AA739" s="5"/>
      <c r="AB739" s="5"/>
    </row>
    <row r="740" spans="1:28" ht="18">
      <c r="A740" s="151"/>
      <c r="B740" s="8"/>
      <c r="C740" s="8"/>
      <c r="D740" s="261"/>
      <c r="E740" s="261"/>
      <c r="F740" s="40"/>
      <c r="G740" s="40"/>
      <c r="H740" s="8"/>
      <c r="I740" s="33"/>
      <c r="J740" s="8"/>
      <c r="K740" s="40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12"/>
      <c r="Z740" s="5"/>
      <c r="AA740" s="5"/>
      <c r="AB740" s="5"/>
    </row>
    <row r="741" spans="1:28" ht="18">
      <c r="A741" s="151"/>
      <c r="B741" s="8"/>
      <c r="C741" s="8"/>
      <c r="D741" s="261"/>
      <c r="E741" s="261"/>
      <c r="F741" s="40"/>
      <c r="G741" s="40"/>
      <c r="H741" s="8"/>
      <c r="I741" s="33"/>
      <c r="J741" s="8"/>
      <c r="K741" s="40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12"/>
      <c r="Z741" s="5"/>
      <c r="AA741" s="5"/>
      <c r="AB741" s="5"/>
    </row>
    <row r="742" spans="1:28" ht="18">
      <c r="A742" s="151"/>
      <c r="B742" s="8"/>
      <c r="C742" s="8"/>
      <c r="D742" s="261"/>
      <c r="E742" s="261"/>
      <c r="F742" s="40"/>
      <c r="G742" s="40"/>
      <c r="H742" s="8"/>
      <c r="I742" s="33"/>
      <c r="J742" s="8"/>
      <c r="K742" s="40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12"/>
      <c r="Z742" s="5"/>
      <c r="AA742" s="5"/>
      <c r="AB742" s="5"/>
    </row>
    <row r="743" spans="1:28" ht="18">
      <c r="A743" s="151"/>
      <c r="B743" s="8"/>
      <c r="C743" s="8"/>
      <c r="D743" s="261"/>
      <c r="E743" s="261"/>
      <c r="F743" s="40"/>
      <c r="G743" s="40"/>
      <c r="H743" s="8"/>
      <c r="I743" s="33"/>
      <c r="J743" s="8"/>
      <c r="K743" s="40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12"/>
      <c r="Z743" s="5"/>
      <c r="AA743" s="5"/>
      <c r="AB743" s="5"/>
    </row>
    <row r="744" spans="1:28" ht="18">
      <c r="A744" s="151"/>
      <c r="B744" s="8"/>
      <c r="C744" s="8"/>
      <c r="D744" s="261"/>
      <c r="E744" s="261"/>
      <c r="F744" s="40"/>
      <c r="G744" s="40"/>
      <c r="H744" s="8"/>
      <c r="I744" s="33"/>
      <c r="J744" s="8"/>
      <c r="K744" s="40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12"/>
      <c r="Z744" s="5"/>
      <c r="AA744" s="5"/>
      <c r="AB744" s="5"/>
    </row>
    <row r="745" spans="1:28" ht="18">
      <c r="A745" s="151"/>
      <c r="B745" s="8"/>
      <c r="C745" s="8"/>
      <c r="D745" s="261"/>
      <c r="E745" s="261"/>
      <c r="F745" s="40"/>
      <c r="G745" s="40"/>
      <c r="H745" s="8"/>
      <c r="I745" s="33"/>
      <c r="J745" s="8"/>
      <c r="K745" s="40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12"/>
      <c r="Z745" s="5"/>
      <c r="AA745" s="5"/>
      <c r="AB745" s="5"/>
    </row>
    <row r="746" spans="1:28" ht="18">
      <c r="A746" s="151"/>
      <c r="B746" s="8"/>
      <c r="C746" s="8"/>
      <c r="D746" s="261"/>
      <c r="E746" s="261"/>
      <c r="F746" s="40"/>
      <c r="G746" s="40"/>
      <c r="H746" s="8"/>
      <c r="I746" s="33"/>
      <c r="J746" s="8"/>
      <c r="K746" s="40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12"/>
      <c r="Z746" s="5"/>
      <c r="AA746" s="5"/>
      <c r="AB746" s="5"/>
    </row>
    <row r="747" spans="1:28" ht="18">
      <c r="A747" s="151"/>
      <c r="B747" s="8"/>
      <c r="C747" s="8"/>
      <c r="D747" s="261"/>
      <c r="E747" s="261"/>
      <c r="F747" s="40"/>
      <c r="G747" s="40"/>
      <c r="H747" s="8"/>
      <c r="I747" s="33"/>
      <c r="J747" s="8"/>
      <c r="K747" s="40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12"/>
      <c r="Z747" s="5"/>
      <c r="AA747" s="5"/>
      <c r="AB747" s="5"/>
    </row>
    <row r="748" spans="1:28" ht="18">
      <c r="A748" s="151"/>
      <c r="B748" s="8"/>
      <c r="C748" s="8"/>
      <c r="D748" s="261"/>
      <c r="E748" s="261"/>
      <c r="F748" s="40"/>
      <c r="G748" s="40"/>
      <c r="H748" s="8"/>
      <c r="I748" s="33"/>
      <c r="J748" s="8"/>
      <c r="K748" s="40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12"/>
      <c r="Z748" s="5"/>
      <c r="AA748" s="5"/>
      <c r="AB748" s="5"/>
    </row>
    <row r="749" spans="1:28" ht="18">
      <c r="A749" s="151"/>
      <c r="B749" s="8"/>
      <c r="C749" s="8"/>
      <c r="D749" s="261"/>
      <c r="E749" s="261"/>
      <c r="F749" s="40"/>
      <c r="G749" s="40"/>
      <c r="H749" s="8"/>
      <c r="I749" s="33"/>
      <c r="J749" s="8"/>
      <c r="K749" s="40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12"/>
      <c r="Z749" s="5"/>
      <c r="AA749" s="5"/>
      <c r="AB749" s="5"/>
    </row>
    <row r="750" spans="1:28" ht="18">
      <c r="A750" s="151"/>
      <c r="B750" s="8"/>
      <c r="C750" s="8"/>
      <c r="D750" s="261"/>
      <c r="E750" s="261"/>
      <c r="F750" s="40"/>
      <c r="G750" s="40"/>
      <c r="H750" s="8"/>
      <c r="I750" s="33"/>
      <c r="J750" s="8"/>
      <c r="K750" s="40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12"/>
      <c r="Z750" s="5"/>
      <c r="AA750" s="5"/>
      <c r="AB750" s="5"/>
    </row>
    <row r="751" spans="1:28" ht="18">
      <c r="A751" s="151"/>
      <c r="B751" s="8"/>
      <c r="C751" s="8"/>
      <c r="D751" s="261"/>
      <c r="E751" s="261"/>
      <c r="F751" s="40"/>
      <c r="G751" s="40"/>
      <c r="H751" s="8"/>
      <c r="I751" s="33"/>
      <c r="J751" s="8"/>
      <c r="K751" s="40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12"/>
      <c r="Z751" s="5"/>
      <c r="AA751" s="5"/>
      <c r="AB751" s="5"/>
    </row>
    <row r="752" spans="1:28" ht="18">
      <c r="A752" s="151"/>
      <c r="B752" s="8"/>
      <c r="C752" s="8"/>
      <c r="D752" s="261"/>
      <c r="E752" s="261"/>
      <c r="F752" s="40"/>
      <c r="G752" s="40"/>
      <c r="H752" s="8"/>
      <c r="I752" s="33"/>
      <c r="J752" s="8"/>
      <c r="K752" s="40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12"/>
      <c r="Z752" s="5"/>
      <c r="AA752" s="5"/>
      <c r="AB752" s="5"/>
    </row>
    <row r="753" spans="1:28" ht="18">
      <c r="A753" s="151"/>
      <c r="B753" s="8"/>
      <c r="C753" s="8"/>
      <c r="D753" s="261"/>
      <c r="E753" s="261"/>
      <c r="F753" s="40"/>
      <c r="G753" s="40"/>
      <c r="H753" s="8"/>
      <c r="I753" s="33"/>
      <c r="J753" s="8"/>
      <c r="K753" s="40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12"/>
      <c r="Z753" s="5"/>
      <c r="AA753" s="5"/>
      <c r="AB753" s="5"/>
    </row>
    <row r="754" spans="1:28" ht="18">
      <c r="A754" s="151"/>
      <c r="B754" s="8"/>
      <c r="C754" s="8"/>
      <c r="D754" s="261"/>
      <c r="E754" s="261"/>
      <c r="F754" s="40"/>
      <c r="G754" s="40"/>
      <c r="H754" s="8"/>
      <c r="I754" s="33"/>
      <c r="J754" s="8"/>
      <c r="K754" s="40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12"/>
      <c r="Z754" s="5"/>
      <c r="AA754" s="5"/>
      <c r="AB754" s="5"/>
    </row>
    <row r="755" spans="1:28" ht="18">
      <c r="A755" s="151"/>
      <c r="B755" s="8"/>
      <c r="C755" s="8"/>
      <c r="D755" s="261"/>
      <c r="E755" s="261"/>
      <c r="F755" s="40"/>
      <c r="G755" s="40"/>
      <c r="H755" s="8"/>
      <c r="I755" s="33"/>
      <c r="J755" s="8"/>
      <c r="K755" s="40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12"/>
      <c r="Z755" s="5"/>
      <c r="AA755" s="5"/>
      <c r="AB755" s="5"/>
    </row>
    <row r="756" spans="1:28" ht="18">
      <c r="A756" s="151"/>
      <c r="B756" s="8"/>
      <c r="C756" s="8"/>
      <c r="D756" s="261"/>
      <c r="E756" s="261"/>
      <c r="F756" s="40"/>
      <c r="G756" s="40"/>
      <c r="H756" s="8"/>
      <c r="I756" s="33"/>
      <c r="J756" s="8"/>
      <c r="K756" s="40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12"/>
      <c r="Z756" s="5"/>
      <c r="AA756" s="5"/>
      <c r="AB756" s="5"/>
    </row>
    <row r="757" spans="1:28" ht="18">
      <c r="A757" s="151"/>
      <c r="B757" s="8"/>
      <c r="C757" s="8"/>
      <c r="D757" s="261"/>
      <c r="E757" s="261"/>
      <c r="F757" s="40"/>
      <c r="G757" s="40"/>
      <c r="H757" s="8"/>
      <c r="I757" s="33"/>
      <c r="J757" s="8"/>
      <c r="K757" s="40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12"/>
      <c r="Z757" s="5"/>
      <c r="AA757" s="5"/>
      <c r="AB757" s="5"/>
    </row>
    <row r="758" spans="1:28" ht="18">
      <c r="A758" s="151"/>
      <c r="B758" s="8"/>
      <c r="C758" s="8"/>
      <c r="D758" s="261"/>
      <c r="E758" s="261"/>
      <c r="F758" s="40"/>
      <c r="G758" s="40"/>
      <c r="H758" s="8"/>
      <c r="I758" s="33"/>
      <c r="J758" s="8"/>
      <c r="K758" s="40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12"/>
      <c r="Z758" s="5"/>
      <c r="AA758" s="5"/>
      <c r="AB758" s="5"/>
    </row>
    <row r="759" spans="1:28" ht="18">
      <c r="A759" s="151"/>
      <c r="B759" s="8"/>
      <c r="C759" s="8"/>
      <c r="D759" s="261"/>
      <c r="E759" s="261"/>
      <c r="F759" s="40"/>
      <c r="G759" s="40"/>
      <c r="H759" s="8"/>
      <c r="I759" s="33"/>
      <c r="J759" s="8"/>
      <c r="K759" s="40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12"/>
      <c r="Z759" s="5"/>
      <c r="AA759" s="5"/>
      <c r="AB759" s="5"/>
    </row>
    <row r="760" spans="1:28" ht="18">
      <c r="A760" s="151"/>
      <c r="B760" s="8"/>
      <c r="C760" s="8"/>
      <c r="D760" s="261"/>
      <c r="E760" s="261"/>
      <c r="F760" s="40"/>
      <c r="G760" s="40"/>
      <c r="H760" s="8"/>
      <c r="I760" s="33"/>
      <c r="J760" s="8"/>
      <c r="K760" s="40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12"/>
      <c r="Z760" s="5"/>
      <c r="AA760" s="5"/>
      <c r="AB760" s="5"/>
    </row>
    <row r="761" spans="1:28" ht="18">
      <c r="A761" s="151"/>
      <c r="B761" s="8"/>
      <c r="C761" s="8"/>
      <c r="D761" s="261"/>
      <c r="E761" s="261"/>
      <c r="F761" s="40"/>
      <c r="G761" s="40"/>
      <c r="H761" s="8"/>
      <c r="I761" s="33"/>
      <c r="J761" s="8"/>
      <c r="K761" s="40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12"/>
      <c r="Z761" s="5"/>
      <c r="AA761" s="5"/>
      <c r="AB761" s="5"/>
    </row>
    <row r="762" spans="1:28" ht="18">
      <c r="A762" s="151"/>
      <c r="B762" s="8"/>
      <c r="C762" s="8"/>
      <c r="D762" s="261"/>
      <c r="E762" s="261"/>
      <c r="F762" s="40"/>
      <c r="G762" s="40"/>
      <c r="H762" s="8"/>
      <c r="I762" s="33"/>
      <c r="J762" s="8"/>
      <c r="K762" s="40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12"/>
      <c r="Z762" s="5"/>
      <c r="AA762" s="5"/>
      <c r="AB762" s="5"/>
    </row>
    <row r="763" spans="1:28" ht="18">
      <c r="A763" s="151"/>
      <c r="B763" s="8"/>
      <c r="C763" s="8"/>
      <c r="D763" s="261"/>
      <c r="E763" s="261"/>
      <c r="F763" s="40"/>
      <c r="G763" s="40"/>
      <c r="H763" s="8"/>
      <c r="I763" s="33"/>
      <c r="J763" s="8"/>
      <c r="K763" s="40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12"/>
      <c r="Z763" s="5"/>
      <c r="AA763" s="5"/>
      <c r="AB763" s="5"/>
    </row>
    <row r="764" spans="1:28" ht="18">
      <c r="A764" s="151"/>
      <c r="B764" s="8"/>
      <c r="C764" s="8"/>
      <c r="D764" s="261"/>
      <c r="E764" s="261"/>
      <c r="F764" s="40"/>
      <c r="G764" s="40"/>
      <c r="H764" s="8"/>
      <c r="I764" s="33"/>
      <c r="J764" s="8"/>
      <c r="K764" s="40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12"/>
      <c r="Z764" s="5"/>
      <c r="AA764" s="5"/>
      <c r="AB764" s="5"/>
    </row>
    <row r="765" spans="1:28" ht="18">
      <c r="A765" s="151"/>
      <c r="B765" s="8"/>
      <c r="C765" s="8"/>
      <c r="D765" s="261"/>
      <c r="E765" s="261"/>
      <c r="F765" s="40"/>
      <c r="G765" s="40"/>
      <c r="H765" s="8"/>
      <c r="I765" s="33"/>
      <c r="J765" s="8"/>
      <c r="K765" s="40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12"/>
      <c r="Z765" s="5"/>
      <c r="AA765" s="5"/>
      <c r="AB765" s="5"/>
    </row>
    <row r="766" spans="1:28" ht="18">
      <c r="A766" s="151"/>
      <c r="B766" s="8"/>
      <c r="C766" s="8"/>
      <c r="D766" s="261"/>
      <c r="E766" s="261"/>
      <c r="F766" s="40"/>
      <c r="G766" s="40"/>
      <c r="H766" s="8"/>
      <c r="I766" s="33"/>
      <c r="J766" s="8"/>
      <c r="K766" s="40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12"/>
      <c r="Z766" s="5"/>
      <c r="AA766" s="5"/>
      <c r="AB766" s="5"/>
    </row>
    <row r="767" spans="1:28" ht="18">
      <c r="A767" s="151"/>
      <c r="B767" s="8"/>
      <c r="C767" s="8"/>
      <c r="D767" s="261"/>
      <c r="E767" s="261"/>
      <c r="F767" s="40"/>
      <c r="G767" s="40"/>
      <c r="H767" s="8"/>
      <c r="I767" s="33"/>
      <c r="J767" s="8"/>
      <c r="K767" s="40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12"/>
      <c r="Z767" s="5"/>
      <c r="AA767" s="5"/>
      <c r="AB767" s="5"/>
    </row>
    <row r="768" spans="1:28" ht="18">
      <c r="A768" s="151"/>
      <c r="B768" s="8"/>
      <c r="C768" s="8"/>
      <c r="D768" s="261"/>
      <c r="E768" s="261"/>
      <c r="F768" s="40"/>
      <c r="G768" s="40"/>
      <c r="H768" s="8"/>
      <c r="I768" s="33"/>
      <c r="J768" s="8"/>
      <c r="K768" s="40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12"/>
      <c r="Z768" s="5"/>
      <c r="AA768" s="5"/>
      <c r="AB768" s="5"/>
    </row>
    <row r="769" spans="1:28" ht="18">
      <c r="A769" s="151"/>
      <c r="B769" s="8"/>
      <c r="C769" s="8"/>
      <c r="D769" s="261"/>
      <c r="E769" s="261"/>
      <c r="F769" s="40"/>
      <c r="G769" s="40"/>
      <c r="H769" s="8"/>
      <c r="I769" s="33"/>
      <c r="J769" s="8"/>
      <c r="K769" s="40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12"/>
      <c r="Z769" s="5"/>
      <c r="AA769" s="5"/>
      <c r="AB769" s="5"/>
    </row>
    <row r="770" spans="1:28" ht="18">
      <c r="A770" s="151"/>
      <c r="B770" s="8"/>
      <c r="C770" s="8"/>
      <c r="D770" s="261"/>
      <c r="E770" s="261"/>
      <c r="F770" s="40"/>
      <c r="G770" s="40"/>
      <c r="H770" s="8"/>
      <c r="I770" s="33"/>
      <c r="J770" s="8"/>
      <c r="K770" s="40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12"/>
      <c r="Z770" s="5"/>
      <c r="AA770" s="5"/>
      <c r="AB770" s="5"/>
    </row>
    <row r="771" spans="1:28" ht="18">
      <c r="A771" s="151"/>
      <c r="B771" s="8"/>
      <c r="C771" s="8"/>
      <c r="D771" s="261"/>
      <c r="E771" s="261"/>
      <c r="F771" s="40"/>
      <c r="G771" s="40"/>
      <c r="H771" s="8"/>
      <c r="I771" s="33"/>
      <c r="J771" s="8"/>
      <c r="K771" s="40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12"/>
      <c r="Z771" s="5"/>
      <c r="AA771" s="5"/>
      <c r="AB771" s="5"/>
    </row>
    <row r="772" spans="1:28" ht="18">
      <c r="A772" s="151"/>
      <c r="B772" s="8"/>
      <c r="C772" s="8"/>
      <c r="D772" s="261"/>
      <c r="E772" s="261"/>
      <c r="F772" s="40"/>
      <c r="G772" s="40"/>
      <c r="H772" s="8"/>
      <c r="I772" s="33"/>
      <c r="J772" s="8"/>
      <c r="K772" s="40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12"/>
      <c r="Z772" s="5"/>
      <c r="AA772" s="5"/>
      <c r="AB772" s="5"/>
    </row>
    <row r="773" spans="1:28" ht="18">
      <c r="A773" s="151"/>
      <c r="B773" s="8"/>
      <c r="C773" s="8"/>
      <c r="D773" s="261"/>
      <c r="E773" s="261"/>
      <c r="F773" s="40"/>
      <c r="G773" s="40"/>
      <c r="H773" s="8"/>
      <c r="I773" s="33"/>
      <c r="J773" s="8"/>
      <c r="K773" s="40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12"/>
      <c r="Z773" s="5"/>
      <c r="AA773" s="5"/>
      <c r="AB773" s="5"/>
    </row>
    <row r="774" spans="1:28" ht="18">
      <c r="A774" s="151"/>
      <c r="B774" s="8"/>
      <c r="C774" s="8"/>
      <c r="D774" s="261"/>
      <c r="E774" s="261"/>
      <c r="F774" s="40"/>
      <c r="G774" s="40"/>
      <c r="H774" s="8"/>
      <c r="I774" s="33"/>
      <c r="J774" s="8"/>
      <c r="K774" s="40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12"/>
      <c r="Z774" s="5"/>
      <c r="AA774" s="5"/>
      <c r="AB774" s="5"/>
    </row>
    <row r="775" spans="1:28" ht="18">
      <c r="A775" s="151"/>
      <c r="B775" s="8"/>
      <c r="C775" s="8"/>
      <c r="D775" s="261"/>
      <c r="E775" s="261"/>
      <c r="F775" s="40"/>
      <c r="G775" s="40"/>
      <c r="H775" s="8"/>
      <c r="I775" s="33"/>
      <c r="J775" s="8"/>
      <c r="K775" s="40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12"/>
      <c r="Z775" s="5"/>
      <c r="AA775" s="5"/>
      <c r="AB775" s="5"/>
    </row>
    <row r="776" spans="1:28" ht="18">
      <c r="A776" s="151"/>
      <c r="B776" s="8"/>
      <c r="C776" s="8"/>
      <c r="D776" s="261"/>
      <c r="E776" s="261"/>
      <c r="F776" s="40"/>
      <c r="G776" s="40"/>
      <c r="H776" s="8"/>
      <c r="I776" s="33"/>
      <c r="J776" s="8"/>
      <c r="K776" s="40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12"/>
      <c r="Z776" s="5"/>
      <c r="AA776" s="5"/>
      <c r="AB776" s="5"/>
    </row>
    <row r="777" spans="1:28" ht="18">
      <c r="A777" s="151"/>
      <c r="B777" s="8"/>
      <c r="C777" s="8"/>
      <c r="D777" s="261"/>
      <c r="E777" s="261"/>
      <c r="F777" s="40"/>
      <c r="G777" s="40"/>
      <c r="H777" s="8"/>
      <c r="I777" s="33"/>
      <c r="J777" s="8"/>
      <c r="K777" s="40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12"/>
      <c r="Z777" s="5"/>
      <c r="AA777" s="5"/>
      <c r="AB777" s="5"/>
    </row>
    <row r="778" spans="1:28" ht="18">
      <c r="A778" s="151"/>
      <c r="B778" s="8"/>
      <c r="C778" s="8"/>
      <c r="D778" s="261"/>
      <c r="E778" s="261"/>
      <c r="F778" s="40"/>
      <c r="G778" s="40"/>
      <c r="H778" s="8"/>
      <c r="I778" s="33"/>
      <c r="J778" s="8"/>
      <c r="K778" s="40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12"/>
      <c r="Z778" s="5"/>
      <c r="AA778" s="5"/>
      <c r="AB778" s="5"/>
    </row>
    <row r="779" spans="1:28" ht="18">
      <c r="A779" s="151"/>
      <c r="B779" s="8"/>
      <c r="C779" s="8"/>
      <c r="D779" s="261"/>
      <c r="E779" s="261"/>
      <c r="F779" s="40"/>
      <c r="G779" s="40"/>
      <c r="H779" s="8"/>
      <c r="I779" s="33"/>
      <c r="J779" s="8"/>
      <c r="K779" s="40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12"/>
      <c r="Z779" s="5"/>
      <c r="AA779" s="5"/>
      <c r="AB779" s="5"/>
    </row>
    <row r="780" spans="1:28" ht="18">
      <c r="A780" s="151"/>
      <c r="B780" s="8"/>
      <c r="C780" s="8"/>
      <c r="D780" s="261"/>
      <c r="E780" s="261"/>
      <c r="F780" s="40"/>
      <c r="G780" s="40"/>
      <c r="H780" s="8"/>
      <c r="I780" s="33"/>
      <c r="J780" s="8"/>
      <c r="K780" s="40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12"/>
      <c r="Z780" s="5"/>
      <c r="AA780" s="5"/>
      <c r="AB780" s="5"/>
    </row>
    <row r="781" spans="1:28" ht="18">
      <c r="A781" s="151"/>
      <c r="B781" s="8"/>
      <c r="C781" s="8"/>
      <c r="D781" s="261"/>
      <c r="E781" s="261"/>
      <c r="F781" s="40"/>
      <c r="G781" s="40"/>
      <c r="H781" s="8"/>
      <c r="I781" s="33"/>
      <c r="J781" s="8"/>
      <c r="K781" s="40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12"/>
      <c r="Z781" s="5"/>
      <c r="AA781" s="5"/>
      <c r="AB781" s="5"/>
    </row>
    <row r="782" spans="1:28" ht="18">
      <c r="A782" s="151"/>
      <c r="B782" s="8"/>
      <c r="C782" s="8"/>
      <c r="D782" s="261"/>
      <c r="E782" s="261"/>
      <c r="F782" s="40"/>
      <c r="G782" s="40"/>
      <c r="H782" s="8"/>
      <c r="I782" s="33"/>
      <c r="J782" s="8"/>
      <c r="K782" s="40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12"/>
      <c r="Z782" s="5"/>
      <c r="AA782" s="5"/>
      <c r="AB782" s="5"/>
    </row>
    <row r="783" spans="1:28" ht="18">
      <c r="A783" s="151"/>
      <c r="B783" s="8"/>
      <c r="C783" s="8"/>
      <c r="D783" s="261"/>
      <c r="E783" s="261"/>
      <c r="F783" s="40"/>
      <c r="G783" s="40"/>
      <c r="H783" s="8"/>
      <c r="I783" s="33"/>
      <c r="J783" s="8"/>
      <c r="K783" s="40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12"/>
      <c r="Z783" s="5"/>
      <c r="AA783" s="5"/>
      <c r="AB783" s="5"/>
    </row>
    <row r="784" spans="1:28" ht="18">
      <c r="A784" s="151"/>
      <c r="B784" s="8"/>
      <c r="C784" s="8"/>
      <c r="D784" s="261"/>
      <c r="E784" s="261"/>
      <c r="F784" s="40"/>
      <c r="G784" s="40"/>
      <c r="H784" s="8"/>
      <c r="I784" s="33"/>
      <c r="J784" s="8"/>
      <c r="K784" s="40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12"/>
      <c r="Z784" s="5"/>
      <c r="AA784" s="5"/>
      <c r="AB784" s="5"/>
    </row>
    <row r="785" spans="1:28" ht="18">
      <c r="A785" s="151"/>
      <c r="B785" s="8"/>
      <c r="C785" s="8"/>
      <c r="D785" s="261"/>
      <c r="E785" s="261"/>
      <c r="F785" s="40"/>
      <c r="G785" s="40"/>
      <c r="H785" s="8"/>
      <c r="I785" s="33"/>
      <c r="J785" s="8"/>
      <c r="K785" s="40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12"/>
      <c r="Z785" s="5"/>
      <c r="AA785" s="5"/>
      <c r="AB785" s="5"/>
    </row>
    <row r="786" spans="1:28" ht="18">
      <c r="A786" s="151"/>
      <c r="B786" s="8"/>
      <c r="C786" s="8"/>
      <c r="D786" s="261"/>
      <c r="E786" s="261"/>
      <c r="F786" s="40"/>
      <c r="G786" s="40"/>
      <c r="H786" s="8"/>
      <c r="I786" s="33"/>
      <c r="J786" s="8"/>
      <c r="K786" s="40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12"/>
      <c r="Z786" s="5"/>
      <c r="AA786" s="5"/>
      <c r="AB786" s="5"/>
    </row>
    <row r="787" spans="1:28" ht="18">
      <c r="A787" s="151"/>
      <c r="B787" s="8"/>
      <c r="C787" s="8"/>
      <c r="D787" s="261"/>
      <c r="E787" s="261"/>
      <c r="F787" s="40"/>
      <c r="G787" s="40"/>
      <c r="H787" s="8"/>
      <c r="I787" s="33"/>
      <c r="J787" s="8"/>
      <c r="K787" s="40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12"/>
      <c r="Z787" s="5"/>
      <c r="AA787" s="5"/>
      <c r="AB787" s="5"/>
    </row>
    <row r="788" spans="1:28" ht="18">
      <c r="A788" s="151"/>
      <c r="B788" s="8"/>
      <c r="C788" s="8"/>
      <c r="D788" s="261"/>
      <c r="E788" s="261"/>
      <c r="F788" s="40"/>
      <c r="G788" s="40"/>
      <c r="H788" s="8"/>
      <c r="I788" s="33"/>
      <c r="J788" s="8"/>
      <c r="K788" s="40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12"/>
      <c r="Z788" s="5"/>
      <c r="AA788" s="5"/>
      <c r="AB788" s="5"/>
    </row>
    <row r="789" spans="1:28" ht="18">
      <c r="A789" s="151"/>
      <c r="B789" s="8"/>
      <c r="C789" s="8"/>
      <c r="D789" s="261"/>
      <c r="E789" s="261"/>
      <c r="F789" s="40"/>
      <c r="G789" s="40"/>
      <c r="H789" s="8"/>
      <c r="I789" s="33"/>
      <c r="J789" s="8"/>
      <c r="K789" s="40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12"/>
      <c r="Z789" s="5"/>
      <c r="AA789" s="5"/>
      <c r="AB789" s="5"/>
    </row>
    <row r="790" spans="1:28" ht="18">
      <c r="A790" s="151"/>
      <c r="B790" s="8"/>
      <c r="C790" s="8"/>
      <c r="D790" s="261"/>
      <c r="E790" s="261"/>
      <c r="F790" s="40"/>
      <c r="G790" s="40"/>
      <c r="H790" s="8"/>
      <c r="I790" s="33"/>
      <c r="J790" s="8"/>
      <c r="K790" s="40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12"/>
      <c r="Z790" s="5"/>
      <c r="AA790" s="5"/>
      <c r="AB790" s="5"/>
    </row>
    <row r="791" spans="1:28" ht="18">
      <c r="A791" s="151"/>
      <c r="B791" s="8"/>
      <c r="C791" s="8"/>
      <c r="D791" s="261"/>
      <c r="E791" s="261"/>
      <c r="F791" s="40"/>
      <c r="G791" s="40"/>
      <c r="H791" s="8"/>
      <c r="I791" s="33"/>
      <c r="J791" s="8"/>
      <c r="K791" s="40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12"/>
      <c r="Z791" s="5"/>
      <c r="AA791" s="5"/>
      <c r="AB791" s="5"/>
    </row>
    <row r="792" spans="1:28" ht="18">
      <c r="A792" s="151"/>
      <c r="B792" s="8"/>
      <c r="C792" s="8"/>
      <c r="D792" s="261"/>
      <c r="E792" s="261"/>
      <c r="F792" s="40"/>
      <c r="G792" s="40"/>
      <c r="H792" s="8"/>
      <c r="I792" s="33"/>
      <c r="J792" s="8"/>
      <c r="K792" s="40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12"/>
      <c r="Z792" s="5"/>
      <c r="AA792" s="5"/>
      <c r="AB792" s="5"/>
    </row>
    <row r="793" spans="1:28" ht="18">
      <c r="A793" s="151"/>
      <c r="B793" s="8"/>
      <c r="C793" s="8"/>
      <c r="D793" s="261"/>
      <c r="E793" s="261"/>
      <c r="F793" s="40"/>
      <c r="G793" s="40"/>
      <c r="H793" s="8"/>
      <c r="I793" s="33"/>
      <c r="J793" s="8"/>
      <c r="K793" s="40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12"/>
      <c r="Z793" s="5"/>
      <c r="AA793" s="5"/>
      <c r="AB793" s="5"/>
    </row>
    <row r="794" spans="1:28" ht="18">
      <c r="A794" s="151"/>
      <c r="B794" s="8"/>
      <c r="C794" s="8"/>
      <c r="D794" s="261"/>
      <c r="E794" s="261"/>
      <c r="F794" s="40"/>
      <c r="G794" s="40"/>
      <c r="H794" s="8"/>
      <c r="I794" s="33"/>
      <c r="J794" s="8"/>
      <c r="K794" s="40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12"/>
      <c r="Z794" s="5"/>
      <c r="AA794" s="5"/>
      <c r="AB794" s="5"/>
    </row>
    <row r="795" spans="1:28" ht="18">
      <c r="A795" s="151"/>
      <c r="B795" s="8"/>
      <c r="C795" s="8"/>
      <c r="D795" s="261"/>
      <c r="E795" s="261"/>
      <c r="F795" s="40"/>
      <c r="G795" s="40"/>
      <c r="H795" s="8"/>
      <c r="I795" s="33"/>
      <c r="J795" s="8"/>
      <c r="K795" s="40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12"/>
      <c r="Z795" s="5"/>
      <c r="AA795" s="5"/>
      <c r="AB795" s="5"/>
    </row>
    <row r="796" spans="1:28" ht="18">
      <c r="A796" s="151"/>
      <c r="B796" s="8"/>
      <c r="C796" s="8"/>
      <c r="D796" s="261"/>
      <c r="E796" s="261"/>
      <c r="F796" s="40"/>
      <c r="G796" s="40"/>
      <c r="H796" s="8"/>
      <c r="I796" s="33"/>
      <c r="J796" s="8"/>
      <c r="K796" s="40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12"/>
      <c r="Z796" s="5"/>
      <c r="AA796" s="5"/>
      <c r="AB796" s="5"/>
    </row>
    <row r="797" spans="1:28" ht="18">
      <c r="A797" s="151"/>
      <c r="B797" s="8"/>
      <c r="C797" s="8"/>
      <c r="D797" s="261"/>
      <c r="E797" s="261"/>
      <c r="F797" s="40"/>
      <c r="G797" s="40"/>
      <c r="H797" s="8"/>
      <c r="I797" s="33"/>
      <c r="J797" s="8"/>
      <c r="K797" s="40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12"/>
      <c r="Z797" s="5"/>
      <c r="AA797" s="5"/>
      <c r="AB797" s="5"/>
    </row>
    <row r="798" spans="1:28" ht="18">
      <c r="A798" s="151"/>
      <c r="B798" s="8"/>
      <c r="C798" s="8"/>
      <c r="D798" s="261"/>
      <c r="E798" s="261"/>
      <c r="F798" s="40"/>
      <c r="G798" s="40"/>
      <c r="H798" s="8"/>
      <c r="I798" s="33"/>
      <c r="J798" s="8"/>
      <c r="K798" s="40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12"/>
      <c r="Z798" s="5"/>
      <c r="AA798" s="5"/>
      <c r="AB798" s="5"/>
    </row>
    <row r="799" spans="1:28" ht="18">
      <c r="A799" s="151"/>
      <c r="B799" s="8"/>
      <c r="C799" s="8"/>
      <c r="D799" s="261"/>
      <c r="E799" s="261"/>
      <c r="F799" s="40"/>
      <c r="G799" s="40"/>
      <c r="H799" s="8"/>
      <c r="I799" s="33"/>
      <c r="J799" s="8"/>
      <c r="K799" s="40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12"/>
      <c r="Z799" s="5"/>
      <c r="AA799" s="5"/>
      <c r="AB799" s="5"/>
    </row>
    <row r="800" spans="1:28" ht="18">
      <c r="A800" s="151"/>
      <c r="B800" s="8"/>
      <c r="C800" s="8"/>
      <c r="D800" s="261"/>
      <c r="E800" s="261"/>
      <c r="F800" s="40"/>
      <c r="G800" s="40"/>
      <c r="H800" s="8"/>
      <c r="I800" s="33"/>
      <c r="J800" s="8"/>
      <c r="K800" s="40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12"/>
      <c r="Z800" s="5"/>
      <c r="AA800" s="5"/>
      <c r="AB800" s="5"/>
    </row>
    <row r="801" spans="1:28" ht="18">
      <c r="A801" s="151"/>
      <c r="B801" s="8"/>
      <c r="C801" s="8"/>
      <c r="D801" s="261"/>
      <c r="E801" s="261"/>
      <c r="F801" s="40"/>
      <c r="G801" s="40"/>
      <c r="H801" s="8"/>
      <c r="I801" s="33"/>
      <c r="J801" s="8"/>
      <c r="K801" s="40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12"/>
      <c r="Z801" s="5"/>
      <c r="AA801" s="5"/>
      <c r="AB801" s="5"/>
    </row>
    <row r="802" spans="1:28" ht="18">
      <c r="A802" s="151"/>
      <c r="B802" s="8"/>
      <c r="C802" s="8"/>
      <c r="D802" s="261"/>
      <c r="E802" s="261"/>
      <c r="F802" s="40"/>
      <c r="G802" s="40"/>
      <c r="H802" s="8"/>
      <c r="I802" s="33"/>
      <c r="J802" s="8"/>
      <c r="K802" s="40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12"/>
      <c r="Z802" s="5"/>
      <c r="AA802" s="5"/>
      <c r="AB802" s="5"/>
    </row>
    <row r="803" spans="1:28" ht="18">
      <c r="A803" s="151"/>
      <c r="B803" s="8"/>
      <c r="C803" s="8"/>
      <c r="D803" s="261"/>
      <c r="E803" s="261"/>
      <c r="F803" s="40"/>
      <c r="G803" s="40"/>
      <c r="H803" s="8"/>
      <c r="I803" s="33"/>
      <c r="J803" s="8"/>
      <c r="K803" s="40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12"/>
      <c r="Z803" s="5"/>
      <c r="AA803" s="5"/>
      <c r="AB803" s="5"/>
    </row>
    <row r="804" spans="1:28" ht="18">
      <c r="A804" s="151"/>
      <c r="B804" s="8"/>
      <c r="C804" s="8"/>
      <c r="D804" s="261"/>
      <c r="E804" s="261"/>
      <c r="F804" s="40"/>
      <c r="G804" s="40"/>
      <c r="H804" s="8"/>
      <c r="I804" s="33"/>
      <c r="J804" s="8"/>
      <c r="K804" s="40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12"/>
      <c r="Z804" s="5"/>
      <c r="AA804" s="5"/>
      <c r="AB804" s="5"/>
    </row>
    <row r="805" spans="1:28" ht="18">
      <c r="A805" s="151"/>
      <c r="B805" s="8"/>
      <c r="C805" s="8"/>
      <c r="D805" s="261"/>
      <c r="E805" s="261"/>
      <c r="F805" s="40"/>
      <c r="G805" s="40"/>
      <c r="H805" s="8"/>
      <c r="I805" s="33"/>
      <c r="J805" s="8"/>
      <c r="K805" s="40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12"/>
      <c r="Z805" s="5"/>
      <c r="AA805" s="5"/>
      <c r="AB805" s="5"/>
    </row>
    <row r="806" spans="1:28" ht="18">
      <c r="A806" s="151"/>
      <c r="B806" s="8"/>
      <c r="C806" s="8"/>
      <c r="D806" s="261"/>
      <c r="E806" s="261"/>
      <c r="F806" s="40"/>
      <c r="G806" s="40"/>
      <c r="H806" s="8"/>
      <c r="I806" s="33"/>
      <c r="J806" s="8"/>
      <c r="K806" s="40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12"/>
      <c r="Z806" s="5"/>
      <c r="AA806" s="5"/>
      <c r="AB806" s="5"/>
    </row>
    <row r="807" spans="1:28" ht="18">
      <c r="A807" s="151"/>
      <c r="B807" s="8"/>
      <c r="C807" s="8"/>
      <c r="D807" s="261"/>
      <c r="E807" s="261"/>
      <c r="F807" s="40"/>
      <c r="G807" s="40"/>
      <c r="H807" s="8"/>
      <c r="I807" s="33"/>
      <c r="J807" s="8"/>
      <c r="K807" s="40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12"/>
      <c r="Z807" s="5"/>
      <c r="AA807" s="5"/>
      <c r="AB807" s="5"/>
    </row>
    <row r="808" spans="1:28" ht="18">
      <c r="A808" s="151"/>
      <c r="B808" s="8"/>
      <c r="C808" s="8"/>
      <c r="D808" s="261"/>
      <c r="E808" s="261"/>
      <c r="F808" s="40"/>
      <c r="G808" s="40"/>
      <c r="H808" s="8"/>
      <c r="I808" s="33"/>
      <c r="J808" s="8"/>
      <c r="K808" s="40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12"/>
      <c r="Z808" s="5"/>
      <c r="AA808" s="5"/>
      <c r="AB808" s="5"/>
    </row>
    <row r="809" spans="1:28" ht="18">
      <c r="A809" s="151"/>
      <c r="B809" s="8"/>
      <c r="C809" s="8"/>
      <c r="D809" s="261"/>
      <c r="E809" s="261"/>
      <c r="F809" s="40"/>
      <c r="G809" s="40"/>
      <c r="H809" s="8"/>
      <c r="I809" s="33"/>
      <c r="J809" s="8"/>
      <c r="K809" s="40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12"/>
      <c r="Z809" s="5"/>
      <c r="AA809" s="5"/>
      <c r="AB809" s="5"/>
    </row>
    <row r="810" spans="1:28" ht="18">
      <c r="A810" s="151"/>
      <c r="B810" s="8"/>
      <c r="C810" s="8"/>
      <c r="D810" s="261"/>
      <c r="E810" s="261"/>
      <c r="F810" s="40"/>
      <c r="G810" s="40"/>
      <c r="H810" s="8"/>
      <c r="I810" s="33"/>
      <c r="J810" s="8"/>
      <c r="K810" s="40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12"/>
      <c r="Z810" s="5"/>
      <c r="AA810" s="5"/>
      <c r="AB810" s="5"/>
    </row>
    <row r="811" spans="1:28" ht="18">
      <c r="A811" s="151"/>
      <c r="B811" s="8"/>
      <c r="C811" s="8"/>
      <c r="D811" s="261"/>
      <c r="E811" s="261"/>
      <c r="F811" s="40"/>
      <c r="G811" s="40"/>
      <c r="H811" s="8"/>
      <c r="I811" s="33"/>
      <c r="J811" s="8"/>
      <c r="K811" s="40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12"/>
      <c r="Z811" s="5"/>
      <c r="AA811" s="5"/>
      <c r="AB811" s="5"/>
    </row>
    <row r="812" spans="1:28" ht="18">
      <c r="A812" s="151"/>
      <c r="B812" s="8"/>
      <c r="C812" s="8"/>
      <c r="D812" s="261"/>
      <c r="E812" s="261"/>
      <c r="F812" s="40"/>
      <c r="G812" s="40"/>
      <c r="H812" s="8"/>
      <c r="I812" s="33"/>
      <c r="J812" s="8"/>
      <c r="K812" s="40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12"/>
      <c r="Z812" s="5"/>
      <c r="AA812" s="5"/>
      <c r="AB812" s="5"/>
    </row>
    <row r="813" spans="1:28" ht="18">
      <c r="A813" s="151"/>
      <c r="B813" s="8"/>
      <c r="C813" s="8"/>
      <c r="D813" s="261"/>
      <c r="E813" s="261"/>
      <c r="F813" s="40"/>
      <c r="G813" s="40"/>
      <c r="H813" s="8"/>
      <c r="I813" s="33"/>
      <c r="J813" s="8"/>
      <c r="K813" s="40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12"/>
      <c r="Z813" s="5"/>
      <c r="AA813" s="5"/>
      <c r="AB813" s="5"/>
    </row>
    <row r="814" spans="1:28" ht="18">
      <c r="A814" s="151"/>
      <c r="B814" s="8"/>
      <c r="C814" s="8"/>
      <c r="D814" s="261"/>
      <c r="E814" s="261"/>
      <c r="F814" s="40"/>
      <c r="G814" s="40"/>
      <c r="H814" s="8"/>
      <c r="I814" s="33"/>
      <c r="J814" s="8"/>
      <c r="K814" s="40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12"/>
      <c r="Z814" s="5"/>
      <c r="AA814" s="5"/>
      <c r="AB814" s="5"/>
    </row>
    <row r="815" spans="1:28" ht="18">
      <c r="A815" s="151"/>
      <c r="B815" s="8"/>
      <c r="C815" s="8"/>
      <c r="D815" s="261"/>
      <c r="E815" s="261"/>
      <c r="F815" s="40"/>
      <c r="G815" s="40"/>
      <c r="H815" s="8"/>
      <c r="I815" s="33"/>
      <c r="J815" s="8"/>
      <c r="K815" s="40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12"/>
      <c r="Z815" s="5"/>
      <c r="AA815" s="5"/>
      <c r="AB815" s="5"/>
    </row>
    <row r="816" spans="1:28" ht="18">
      <c r="A816" s="151"/>
      <c r="B816" s="8"/>
      <c r="C816" s="8"/>
      <c r="D816" s="261"/>
      <c r="E816" s="261"/>
      <c r="F816" s="40"/>
      <c r="G816" s="40"/>
      <c r="H816" s="8"/>
      <c r="I816" s="33"/>
      <c r="J816" s="8"/>
      <c r="K816" s="40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12"/>
      <c r="Z816" s="5"/>
      <c r="AA816" s="5"/>
      <c r="AB816" s="5"/>
    </row>
    <row r="817" spans="1:28" ht="18">
      <c r="A817" s="151"/>
      <c r="B817" s="8"/>
      <c r="C817" s="8"/>
      <c r="D817" s="261"/>
      <c r="E817" s="261"/>
      <c r="F817" s="40"/>
      <c r="G817" s="40"/>
      <c r="H817" s="8"/>
      <c r="I817" s="33"/>
      <c r="J817" s="8"/>
      <c r="K817" s="40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12"/>
      <c r="Z817" s="5"/>
      <c r="AA817" s="5"/>
      <c r="AB817" s="5"/>
    </row>
    <row r="818" spans="1:28" ht="18">
      <c r="A818" s="151"/>
      <c r="B818" s="8"/>
      <c r="C818" s="8"/>
      <c r="D818" s="261"/>
      <c r="E818" s="261"/>
      <c r="F818" s="40"/>
      <c r="G818" s="40"/>
      <c r="H818" s="8"/>
      <c r="I818" s="33"/>
      <c r="J818" s="8"/>
      <c r="K818" s="40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12"/>
      <c r="Z818" s="5"/>
      <c r="AA818" s="5"/>
      <c r="AB818" s="5"/>
    </row>
    <row r="819" spans="1:28" ht="18">
      <c r="A819" s="151"/>
      <c r="B819" s="8"/>
      <c r="C819" s="8"/>
      <c r="D819" s="261"/>
      <c r="E819" s="261"/>
      <c r="F819" s="40"/>
      <c r="G819" s="40"/>
      <c r="H819" s="8"/>
      <c r="I819" s="33"/>
      <c r="J819" s="8"/>
      <c r="K819" s="40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12"/>
      <c r="Z819" s="5"/>
      <c r="AA819" s="5"/>
      <c r="AB819" s="5"/>
    </row>
    <row r="820" spans="1:28" ht="18">
      <c r="A820" s="151"/>
      <c r="B820" s="8"/>
      <c r="C820" s="8"/>
      <c r="D820" s="261"/>
      <c r="E820" s="261"/>
      <c r="F820" s="40"/>
      <c r="G820" s="40"/>
      <c r="H820" s="8"/>
      <c r="I820" s="33"/>
      <c r="J820" s="8"/>
      <c r="K820" s="40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12"/>
      <c r="Z820" s="5"/>
      <c r="AA820" s="5"/>
      <c r="AB820" s="5"/>
    </row>
    <row r="821" spans="1:28" ht="18">
      <c r="A821" s="151"/>
      <c r="B821" s="8"/>
      <c r="C821" s="8"/>
      <c r="D821" s="261"/>
      <c r="E821" s="261"/>
      <c r="F821" s="40"/>
      <c r="G821" s="40"/>
      <c r="H821" s="8"/>
      <c r="I821" s="33"/>
      <c r="J821" s="8"/>
      <c r="K821" s="40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12"/>
      <c r="Z821" s="5"/>
      <c r="AA821" s="5"/>
      <c r="AB821" s="5"/>
    </row>
    <row r="822" spans="1:28" ht="18">
      <c r="A822" s="151"/>
      <c r="B822" s="8"/>
      <c r="C822" s="8"/>
      <c r="D822" s="261"/>
      <c r="E822" s="261"/>
      <c r="F822" s="40"/>
      <c r="G822" s="40"/>
      <c r="H822" s="8"/>
      <c r="I822" s="33"/>
      <c r="J822" s="8"/>
      <c r="K822" s="40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12"/>
      <c r="Z822" s="5"/>
      <c r="AA822" s="5"/>
      <c r="AB822" s="5"/>
    </row>
    <row r="823" spans="1:28" ht="18">
      <c r="A823" s="151"/>
      <c r="B823" s="8"/>
      <c r="C823" s="8"/>
      <c r="D823" s="261"/>
      <c r="E823" s="261"/>
      <c r="F823" s="40"/>
      <c r="G823" s="40"/>
      <c r="H823" s="8"/>
      <c r="I823" s="33"/>
      <c r="J823" s="8"/>
      <c r="K823" s="40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12"/>
      <c r="Z823" s="5"/>
      <c r="AA823" s="5"/>
      <c r="AB823" s="5"/>
    </row>
    <row r="824" spans="1:28" ht="18">
      <c r="A824" s="151"/>
      <c r="B824" s="8"/>
      <c r="C824" s="8"/>
      <c r="D824" s="261"/>
      <c r="E824" s="261"/>
      <c r="F824" s="40"/>
      <c r="G824" s="40"/>
      <c r="H824" s="8"/>
      <c r="I824" s="33"/>
      <c r="J824" s="8"/>
      <c r="K824" s="40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12"/>
      <c r="Z824" s="5"/>
      <c r="AA824" s="5"/>
      <c r="AB824" s="5"/>
    </row>
    <row r="825" spans="1:28" ht="18">
      <c r="A825" s="151"/>
      <c r="B825" s="8"/>
      <c r="C825" s="8"/>
      <c r="D825" s="261"/>
      <c r="E825" s="261"/>
      <c r="F825" s="40"/>
      <c r="G825" s="40"/>
      <c r="H825" s="8"/>
      <c r="I825" s="33"/>
      <c r="J825" s="8"/>
      <c r="K825" s="40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12"/>
      <c r="Z825" s="5"/>
      <c r="AA825" s="5"/>
      <c r="AB825" s="5"/>
    </row>
    <row r="826" spans="1:28" ht="18">
      <c r="A826" s="151"/>
      <c r="B826" s="8"/>
      <c r="C826" s="8"/>
      <c r="D826" s="261"/>
      <c r="E826" s="261"/>
      <c r="F826" s="40"/>
      <c r="G826" s="40"/>
      <c r="H826" s="8"/>
      <c r="I826" s="33"/>
      <c r="J826" s="8"/>
      <c r="K826" s="40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12"/>
      <c r="Z826" s="5"/>
      <c r="AA826" s="5"/>
      <c r="AB826" s="5"/>
    </row>
    <row r="827" spans="1:28" ht="18">
      <c r="A827" s="151"/>
      <c r="B827" s="8"/>
      <c r="C827" s="8"/>
      <c r="D827" s="261"/>
      <c r="E827" s="261"/>
      <c r="F827" s="40"/>
      <c r="G827" s="40"/>
      <c r="H827" s="8"/>
      <c r="I827" s="33"/>
      <c r="J827" s="8"/>
      <c r="K827" s="40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12"/>
      <c r="Z827" s="5"/>
      <c r="AA827" s="5"/>
      <c r="AB827" s="5"/>
    </row>
    <row r="828" spans="1:28" ht="18">
      <c r="A828" s="151"/>
      <c r="B828" s="8"/>
      <c r="C828" s="8"/>
      <c r="D828" s="261"/>
      <c r="E828" s="261"/>
      <c r="F828" s="40"/>
      <c r="G828" s="40"/>
      <c r="H828" s="8"/>
      <c r="I828" s="33"/>
      <c r="J828" s="8"/>
      <c r="K828" s="40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12"/>
      <c r="Z828" s="5"/>
      <c r="AA828" s="5"/>
      <c r="AB828" s="5"/>
    </row>
    <row r="829" spans="1:28" ht="18">
      <c r="A829" s="151"/>
      <c r="B829" s="8"/>
      <c r="C829" s="8"/>
      <c r="D829" s="261"/>
      <c r="E829" s="261"/>
      <c r="F829" s="40"/>
      <c r="G829" s="40"/>
      <c r="H829" s="8"/>
      <c r="I829" s="33"/>
      <c r="J829" s="8"/>
      <c r="K829" s="40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12"/>
      <c r="Z829" s="5"/>
      <c r="AA829" s="5"/>
      <c r="AB829" s="5"/>
    </row>
    <row r="830" spans="1:28" ht="18">
      <c r="A830" s="151"/>
      <c r="B830" s="8"/>
      <c r="C830" s="8"/>
      <c r="D830" s="261"/>
      <c r="E830" s="261"/>
      <c r="F830" s="40"/>
      <c r="G830" s="40"/>
      <c r="H830" s="8"/>
      <c r="I830" s="33"/>
      <c r="J830" s="8"/>
      <c r="K830" s="40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12"/>
      <c r="Z830" s="5"/>
      <c r="AA830" s="5"/>
      <c r="AB830" s="5"/>
    </row>
    <row r="831" spans="1:28" ht="18">
      <c r="A831" s="151"/>
      <c r="B831" s="8"/>
      <c r="C831" s="8"/>
      <c r="D831" s="261"/>
      <c r="E831" s="261"/>
      <c r="F831" s="40"/>
      <c r="G831" s="40"/>
      <c r="H831" s="8"/>
      <c r="I831" s="33"/>
      <c r="J831" s="8"/>
      <c r="K831" s="40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12"/>
      <c r="Z831" s="5"/>
      <c r="AA831" s="5"/>
      <c r="AB831" s="5"/>
    </row>
    <row r="832" spans="1:28" ht="18">
      <c r="A832" s="151"/>
      <c r="B832" s="8"/>
      <c r="C832" s="8"/>
      <c r="D832" s="261"/>
      <c r="E832" s="261"/>
      <c r="F832" s="40"/>
      <c r="G832" s="40"/>
      <c r="H832" s="8"/>
      <c r="I832" s="33"/>
      <c r="J832" s="8"/>
      <c r="K832" s="40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12"/>
      <c r="Z832" s="5"/>
      <c r="AA832" s="5"/>
      <c r="AB832" s="5"/>
    </row>
    <row r="833" spans="1:28" ht="18">
      <c r="A833" s="151"/>
      <c r="B833" s="8"/>
      <c r="C833" s="8"/>
      <c r="D833" s="261"/>
      <c r="E833" s="261"/>
      <c r="F833" s="40"/>
      <c r="G833" s="40"/>
      <c r="H833" s="8"/>
      <c r="I833" s="33"/>
      <c r="J833" s="8"/>
      <c r="K833" s="40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12"/>
      <c r="Z833" s="5"/>
      <c r="AA833" s="5"/>
      <c r="AB833" s="5"/>
    </row>
    <row r="834" spans="1:28" ht="18">
      <c r="A834" s="151"/>
      <c r="B834" s="8"/>
      <c r="C834" s="8"/>
      <c r="D834" s="261"/>
      <c r="E834" s="261"/>
      <c r="F834" s="40"/>
      <c r="G834" s="40"/>
      <c r="H834" s="8"/>
      <c r="I834" s="33"/>
      <c r="J834" s="8"/>
      <c r="K834" s="40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12"/>
      <c r="Z834" s="5"/>
      <c r="AA834" s="5"/>
      <c r="AB834" s="5"/>
    </row>
    <row r="835" spans="1:28" ht="18">
      <c r="A835" s="151"/>
      <c r="B835" s="8"/>
      <c r="C835" s="8"/>
      <c r="D835" s="261"/>
      <c r="E835" s="261"/>
      <c r="F835" s="40"/>
      <c r="G835" s="40"/>
      <c r="H835" s="8"/>
      <c r="I835" s="33"/>
      <c r="J835" s="8"/>
      <c r="K835" s="40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12"/>
      <c r="Z835" s="5"/>
      <c r="AA835" s="5"/>
      <c r="AB835" s="5"/>
    </row>
    <row r="836" spans="1:28" ht="18">
      <c r="A836" s="151"/>
      <c r="B836" s="8"/>
      <c r="C836" s="8"/>
      <c r="D836" s="261"/>
      <c r="E836" s="261"/>
      <c r="F836" s="40"/>
      <c r="G836" s="40"/>
      <c r="H836" s="8"/>
      <c r="I836" s="33"/>
      <c r="J836" s="8"/>
      <c r="K836" s="40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12"/>
      <c r="Z836" s="5"/>
      <c r="AA836" s="5"/>
      <c r="AB836" s="5"/>
    </row>
    <row r="837" spans="1:28" ht="18">
      <c r="A837" s="151"/>
      <c r="B837" s="8"/>
      <c r="C837" s="8"/>
      <c r="D837" s="261"/>
      <c r="E837" s="261"/>
      <c r="F837" s="40"/>
      <c r="G837" s="40"/>
      <c r="H837" s="8"/>
      <c r="I837" s="33"/>
      <c r="J837" s="8"/>
      <c r="K837" s="40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12"/>
      <c r="Z837" s="5"/>
      <c r="AA837" s="5"/>
      <c r="AB837" s="5"/>
    </row>
    <row r="838" spans="1:28" ht="18">
      <c r="A838" s="151"/>
      <c r="B838" s="8"/>
      <c r="C838" s="8"/>
      <c r="D838" s="261"/>
      <c r="E838" s="261"/>
      <c r="F838" s="40"/>
      <c r="G838" s="40"/>
      <c r="H838" s="8"/>
      <c r="I838" s="33"/>
      <c r="J838" s="8"/>
      <c r="K838" s="40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12"/>
      <c r="Z838" s="5"/>
      <c r="AA838" s="5"/>
      <c r="AB838" s="5"/>
    </row>
    <row r="839" spans="1:28" ht="18">
      <c r="A839" s="151"/>
      <c r="B839" s="8"/>
      <c r="C839" s="8"/>
      <c r="D839" s="261"/>
      <c r="E839" s="261"/>
      <c r="F839" s="40"/>
      <c r="G839" s="40"/>
      <c r="H839" s="8"/>
      <c r="I839" s="33"/>
      <c r="J839" s="8"/>
      <c r="K839" s="40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12"/>
      <c r="Z839" s="5"/>
      <c r="AA839" s="5"/>
      <c r="AB839" s="5"/>
    </row>
    <row r="840" spans="1:28" ht="18">
      <c r="A840" s="151"/>
      <c r="B840" s="8"/>
      <c r="C840" s="8"/>
      <c r="D840" s="261"/>
      <c r="E840" s="261"/>
      <c r="F840" s="40"/>
      <c r="G840" s="40"/>
      <c r="H840" s="8"/>
      <c r="I840" s="33"/>
      <c r="J840" s="8"/>
      <c r="K840" s="40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12"/>
      <c r="Z840" s="5"/>
      <c r="AA840" s="5"/>
      <c r="AB840" s="5"/>
    </row>
    <row r="841" spans="1:28" ht="18">
      <c r="A841" s="151"/>
      <c r="B841" s="8"/>
      <c r="C841" s="8"/>
      <c r="D841" s="261"/>
      <c r="E841" s="261"/>
      <c r="F841" s="40"/>
      <c r="G841" s="40"/>
      <c r="H841" s="8"/>
      <c r="I841" s="33"/>
      <c r="J841" s="8"/>
      <c r="K841" s="40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12"/>
      <c r="Z841" s="5"/>
      <c r="AA841" s="5"/>
      <c r="AB841" s="5"/>
    </row>
    <row r="842" spans="1:28" ht="18">
      <c r="A842" s="151"/>
      <c r="B842" s="8"/>
      <c r="C842" s="8"/>
      <c r="D842" s="261"/>
      <c r="E842" s="261"/>
      <c r="F842" s="40"/>
      <c r="G842" s="40"/>
      <c r="H842" s="8"/>
      <c r="I842" s="33"/>
      <c r="J842" s="8"/>
      <c r="K842" s="40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12"/>
      <c r="Z842" s="5"/>
      <c r="AA842" s="5"/>
      <c r="AB842" s="5"/>
    </row>
    <row r="843" spans="1:25" ht="18">
      <c r="A843" s="151"/>
      <c r="B843" s="8"/>
      <c r="C843" s="8"/>
      <c r="D843" s="261"/>
      <c r="E843" s="261"/>
      <c r="F843" s="40"/>
      <c r="G843" s="40"/>
      <c r="H843" s="8"/>
      <c r="I843" s="33"/>
      <c r="J843" s="8"/>
      <c r="K843" s="40"/>
      <c r="L843" s="5"/>
      <c r="Y843" s="1"/>
    </row>
    <row r="844" spans="1:25" ht="18">
      <c r="A844" s="151"/>
      <c r="B844" s="8"/>
      <c r="C844" s="8"/>
      <c r="D844" s="261"/>
      <c r="E844" s="261"/>
      <c r="F844" s="40"/>
      <c r="G844" s="40"/>
      <c r="H844" s="8"/>
      <c r="I844" s="33"/>
      <c r="J844" s="8"/>
      <c r="K844" s="40"/>
      <c r="L844" s="5"/>
      <c r="Y844" s="1"/>
    </row>
    <row r="845" spans="1:25" ht="18">
      <c r="A845" s="151"/>
      <c r="B845" s="8"/>
      <c r="C845" s="8"/>
      <c r="D845" s="261"/>
      <c r="E845" s="261"/>
      <c r="F845" s="40"/>
      <c r="G845" s="40"/>
      <c r="H845" s="8"/>
      <c r="I845" s="33"/>
      <c r="J845" s="8"/>
      <c r="K845" s="40"/>
      <c r="L845" s="5"/>
      <c r="Y845" s="1"/>
    </row>
    <row r="846" spans="1:25" ht="18">
      <c r="A846" s="151"/>
      <c r="B846" s="8"/>
      <c r="C846" s="8"/>
      <c r="D846" s="261"/>
      <c r="E846" s="261"/>
      <c r="F846" s="40"/>
      <c r="G846" s="40"/>
      <c r="H846" s="8"/>
      <c r="I846" s="33"/>
      <c r="J846" s="8"/>
      <c r="K846" s="40"/>
      <c r="L846" s="5"/>
      <c r="Y846" s="1"/>
    </row>
    <row r="847" spans="1:25" ht="18">
      <c r="A847" s="151"/>
      <c r="B847" s="8"/>
      <c r="C847" s="8"/>
      <c r="D847" s="261"/>
      <c r="E847" s="261"/>
      <c r="F847" s="40"/>
      <c r="G847" s="40"/>
      <c r="H847" s="8"/>
      <c r="I847" s="33"/>
      <c r="J847" s="8"/>
      <c r="K847" s="40"/>
      <c r="L847" s="5"/>
      <c r="Y847" s="1"/>
    </row>
    <row r="848" spans="1:25" ht="18">
      <c r="A848" s="151"/>
      <c r="B848" s="8"/>
      <c r="C848" s="8"/>
      <c r="D848" s="261"/>
      <c r="E848" s="261"/>
      <c r="F848" s="40"/>
      <c r="G848" s="40"/>
      <c r="H848" s="8"/>
      <c r="I848" s="33"/>
      <c r="J848" s="8"/>
      <c r="K848" s="40"/>
      <c r="L848" s="5"/>
      <c r="Y848" s="1"/>
    </row>
  </sheetData>
  <autoFilter ref="A14:L123">
    <filterColumn colId="11">
      <filters blank="1">
        <filter val="Новинка!"/>
        <filter val="Урожай 2019"/>
      </filters>
    </filterColumn>
  </autoFilter>
  <mergeCells count="26">
    <mergeCell ref="J115:K115"/>
    <mergeCell ref="K58:L58"/>
    <mergeCell ref="J99:K99"/>
    <mergeCell ref="D12:G13"/>
    <mergeCell ref="B2:C8"/>
    <mergeCell ref="J7:L9"/>
    <mergeCell ref="I2:L2"/>
    <mergeCell ref="I3:M3"/>
    <mergeCell ref="I4:L4"/>
    <mergeCell ref="I5:N5"/>
    <mergeCell ref="H7:I9"/>
    <mergeCell ref="D4:F8"/>
    <mergeCell ref="J104:K104"/>
    <mergeCell ref="J63:K63"/>
    <mergeCell ref="J71:K71"/>
    <mergeCell ref="J93:K93"/>
    <mergeCell ref="A12:A14"/>
    <mergeCell ref="B12:B14"/>
    <mergeCell ref="C12:C14"/>
    <mergeCell ref="H13:I13"/>
    <mergeCell ref="J13:K13"/>
    <mergeCell ref="J53:L53"/>
    <mergeCell ref="J48:K48"/>
    <mergeCell ref="J47:K47"/>
    <mergeCell ref="L12:L14"/>
    <mergeCell ref="H12:K12"/>
  </mergeCells>
  <hyperlinks>
    <hyperlink ref="I3" r:id="rId1" display="mail@thetherapie.ru"/>
    <hyperlink ref="I2" r:id="rId2" display="www.thetherapie.ru"/>
  </hyperlinks>
  <printOptions horizontalCentered="1" verticalCentered="1"/>
  <pageMargins left="0.236220472440945" right="0.236220472440945" top="0.393700787401575" bottom="0.393700787401575" header="0" footer="0"/>
  <pageSetup fitToHeight="2" orientation="landscape" paperSize="9" scale="29" r:id="rId4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F45549-D463-AD46-B084-BC4FC7260431}">
  <sheetPr>
    <tabColor theme="9" tint="-0.49997"/>
    <pageSetUpPr fitToPage="1"/>
  </sheetPr>
  <dimension ref="A1:CS853"/>
  <sheetViews>
    <sheetView zoomScale="50" zoomScaleNormal="50" zoomScalePageLayoutView="115" workbookViewId="0" topLeftCell="A1">
      <pane xSplit="1" ySplit="17" topLeftCell="AC63" activePane="bottomRight" state="frozen"/>
      <selection pane="topLeft" activeCell="A1" sqref="A1"/>
      <selection pane="bottomLeft" activeCell="A14" sqref="A14"/>
      <selection pane="topRight" activeCell="B1" sqref="B1"/>
      <selection pane="bottomRight" activeCell="AY67" sqref="AY67:AY69"/>
    </sheetView>
  </sheetViews>
  <sheetFormatPr defaultColWidth="10.1640625" defaultRowHeight="20.25"/>
  <cols>
    <col min="1" max="1" width="70.875" style="152" customWidth="1"/>
    <col min="2" max="2" width="50.125" style="9" customWidth="1"/>
    <col min="3" max="3" width="16.875" style="9" customWidth="1"/>
    <col min="4" max="26" width="22.875" style="9" customWidth="1"/>
    <col min="27" max="32" width="22.875" style="42" customWidth="1"/>
    <col min="33" max="33" width="16.875" style="9" customWidth="1"/>
    <col min="34" max="41" width="22.875" style="35" customWidth="1"/>
    <col min="42" max="42" width="16.875" style="9" customWidth="1"/>
    <col min="43" max="50" width="22.875" style="42" customWidth="1"/>
    <col min="51" max="51" width="81.375" style="232" customWidth="1"/>
    <col min="52" max="63" width="10.125" style="1" customWidth="1"/>
    <col min="64" max="64" width="10.125" style="6"/>
    <col min="65" max="76" width="10.125" style="1"/>
    <col min="77" max="97" width="10.125" style="5"/>
    <col min="98" max="16384" width="10.125" style="1"/>
  </cols>
  <sheetData>
    <row r="1" spans="1:97" s="3" customFormat="1" ht="20">
      <c r="A1" s="141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36"/>
      <c r="AB1" s="36"/>
      <c r="AC1" s="36"/>
      <c r="AD1" s="36"/>
      <c r="AE1" s="36"/>
      <c r="AF1" s="36"/>
      <c r="AG1" s="4"/>
      <c r="AH1" s="29"/>
      <c r="AI1" s="29"/>
      <c r="AJ1" s="29"/>
      <c r="AK1" s="29"/>
      <c r="AL1" s="29"/>
      <c r="AM1" s="29"/>
      <c r="AN1" s="29"/>
      <c r="AO1" s="29"/>
      <c r="AP1" s="4"/>
      <c r="AQ1" s="36"/>
      <c r="AR1" s="36"/>
      <c r="AS1" s="36"/>
      <c r="AT1" s="36"/>
      <c r="AU1" s="36"/>
      <c r="AV1" s="36"/>
      <c r="AW1" s="36"/>
      <c r="AX1" s="36"/>
      <c r="AY1" s="210"/>
      <c r="AZ1" s="10"/>
      <c r="BA1" s="10"/>
      <c r="BB1" s="10"/>
      <c r="BC1" s="10"/>
      <c r="BD1" s="10"/>
      <c r="BE1" s="5"/>
      <c r="BF1" s="5"/>
      <c r="BG1" s="5"/>
      <c r="BH1" s="5"/>
      <c r="BI1" s="5"/>
      <c r="BJ1" s="5"/>
      <c r="BK1" s="5"/>
      <c r="BL1" s="12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</row>
    <row r="2" spans="1:97" s="3" customFormat="1" ht="16" customHeight="1">
      <c r="A2" s="141"/>
      <c r="B2" s="736"/>
      <c r="C2" s="736"/>
      <c r="D2" s="198"/>
      <c r="E2" s="292"/>
      <c r="F2" s="292"/>
      <c r="G2" s="198"/>
      <c r="H2" s="198"/>
      <c r="I2" s="292"/>
      <c r="J2" s="292"/>
      <c r="K2" s="283"/>
      <c r="L2" s="292"/>
      <c r="M2" s="292"/>
      <c r="N2" s="283"/>
      <c r="O2" s="283"/>
      <c r="P2" s="292"/>
      <c r="Q2" s="292"/>
      <c r="R2" s="283"/>
      <c r="S2" s="432"/>
      <c r="T2" s="432"/>
      <c r="U2" s="432"/>
      <c r="V2" s="432"/>
      <c r="W2" s="432"/>
      <c r="X2" s="432"/>
      <c r="Y2" s="432"/>
      <c r="Z2" s="432"/>
      <c r="AA2" s="23"/>
      <c r="AB2" s="23"/>
      <c r="AC2" s="23"/>
      <c r="AD2" s="23"/>
      <c r="AE2" s="23"/>
      <c r="AF2" s="23"/>
      <c r="AG2" s="190" t="s">
        <v>18</v>
      </c>
      <c r="AH2" s="191" t="s">
        <v>27</v>
      </c>
      <c r="AI2" s="191"/>
      <c r="AJ2" s="191"/>
      <c r="AK2" s="191"/>
      <c r="AL2" s="191"/>
      <c r="AM2" s="191"/>
      <c r="AN2" s="191"/>
      <c r="AO2" s="191"/>
      <c r="AP2" s="164"/>
      <c r="AQ2" s="164"/>
      <c r="AR2" s="164"/>
      <c r="AS2" s="164"/>
      <c r="AT2" s="164"/>
      <c r="AU2" s="164"/>
      <c r="AV2" s="164"/>
      <c r="AW2" s="164"/>
      <c r="AX2" s="164"/>
      <c r="AY2" s="191"/>
      <c r="AZ2" s="20"/>
      <c r="BA2" s="5"/>
      <c r="BB2" s="10"/>
      <c r="BC2" s="10"/>
      <c r="BD2" s="10"/>
      <c r="BE2" s="5"/>
      <c r="BF2" s="5"/>
      <c r="BG2" s="5"/>
      <c r="BH2" s="5"/>
      <c r="BI2" s="5"/>
      <c r="BJ2" s="5"/>
      <c r="BK2" s="5"/>
      <c r="BL2" s="12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</row>
    <row r="3" spans="1:97" s="3" customFormat="1" ht="16" customHeight="1">
      <c r="A3" s="141"/>
      <c r="B3" s="736"/>
      <c r="C3" s="736"/>
      <c r="D3" s="198"/>
      <c r="E3" s="292"/>
      <c r="F3" s="292"/>
      <c r="G3" s="198"/>
      <c r="H3" s="198"/>
      <c r="I3" s="292"/>
      <c r="J3" s="292"/>
      <c r="K3" s="283"/>
      <c r="L3" s="292"/>
      <c r="M3" s="292"/>
      <c r="N3" s="283"/>
      <c r="O3" s="283"/>
      <c r="P3" s="292"/>
      <c r="Q3" s="292"/>
      <c r="R3" s="283"/>
      <c r="S3" s="432"/>
      <c r="T3" s="432"/>
      <c r="U3" s="432"/>
      <c r="V3" s="432"/>
      <c r="W3" s="432"/>
      <c r="X3" s="432"/>
      <c r="Y3" s="432"/>
      <c r="Z3" s="432"/>
      <c r="AA3" s="23"/>
      <c r="AB3" s="23"/>
      <c r="AC3" s="23"/>
      <c r="AD3" s="23"/>
      <c r="AE3" s="23"/>
      <c r="AF3" s="23"/>
      <c r="AG3" s="190" t="s">
        <v>19</v>
      </c>
      <c r="AH3" s="191" t="s">
        <v>28</v>
      </c>
      <c r="AI3" s="191"/>
      <c r="AJ3" s="191"/>
      <c r="AK3" s="191"/>
      <c r="AL3" s="191"/>
      <c r="AM3" s="191"/>
      <c r="AN3" s="191"/>
      <c r="AO3" s="191"/>
      <c r="AP3" s="164"/>
      <c r="AQ3" s="164"/>
      <c r="AR3" s="164"/>
      <c r="AS3" s="164"/>
      <c r="AT3" s="164"/>
      <c r="AU3" s="164"/>
      <c r="AV3" s="164"/>
      <c r="AW3" s="164"/>
      <c r="AX3" s="164"/>
      <c r="AY3" s="191"/>
      <c r="AZ3" s="164"/>
      <c r="BA3" s="5"/>
      <c r="BB3" s="10"/>
      <c r="BC3" s="10"/>
      <c r="BD3" s="10"/>
      <c r="BE3" s="5"/>
      <c r="BF3" s="5"/>
      <c r="BG3" s="5"/>
      <c r="BH3" s="5"/>
      <c r="BI3" s="5"/>
      <c r="BJ3" s="5"/>
      <c r="BK3" s="5"/>
      <c r="BL3" s="12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</row>
    <row r="4" spans="1:97" s="3" customFormat="1" ht="16" customHeight="1">
      <c r="A4" s="141"/>
      <c r="B4" s="736"/>
      <c r="C4" s="736"/>
      <c r="D4" s="198"/>
      <c r="E4" s="292"/>
      <c r="F4" s="292"/>
      <c r="G4" s="198"/>
      <c r="H4" s="198"/>
      <c r="I4" s="292"/>
      <c r="J4" s="292"/>
      <c r="K4" s="283"/>
      <c r="L4" s="292"/>
      <c r="M4" s="292"/>
      <c r="N4" s="283"/>
      <c r="O4" s="283"/>
      <c r="P4" s="292"/>
      <c r="Q4" s="292"/>
      <c r="R4" s="283"/>
      <c r="S4" s="432"/>
      <c r="T4" s="432"/>
      <c r="U4" s="432"/>
      <c r="V4" s="432"/>
      <c r="W4" s="432"/>
      <c r="X4" s="432"/>
      <c r="Y4" s="432"/>
      <c r="Z4" s="432"/>
      <c r="AA4" s="23"/>
      <c r="AB4" s="23"/>
      <c r="AC4" s="23"/>
      <c r="AD4" s="23"/>
      <c r="AE4" s="23"/>
      <c r="AF4" s="23"/>
      <c r="AG4" s="190" t="s">
        <v>20</v>
      </c>
      <c r="AH4" s="192" t="s">
        <v>25</v>
      </c>
      <c r="AI4" s="192"/>
      <c r="AJ4" s="192"/>
      <c r="AK4" s="192"/>
      <c r="AL4" s="192"/>
      <c r="AM4" s="192"/>
      <c r="AN4" s="192"/>
      <c r="AO4" s="192"/>
      <c r="AP4" s="165"/>
      <c r="AQ4" s="165"/>
      <c r="AR4" s="165"/>
      <c r="AS4" s="165"/>
      <c r="AT4" s="165"/>
      <c r="AU4" s="165"/>
      <c r="AV4" s="165"/>
      <c r="AW4" s="165"/>
      <c r="AX4" s="165"/>
      <c r="AY4" s="192"/>
      <c r="AZ4" s="2"/>
      <c r="BA4" s="5"/>
      <c r="BB4" s="10"/>
      <c r="BC4" s="10"/>
      <c r="BD4" s="10"/>
      <c r="BE4" s="5"/>
      <c r="BF4" s="5"/>
      <c r="BG4" s="5"/>
      <c r="BH4" s="5"/>
      <c r="BI4" s="5"/>
      <c r="BJ4" s="5"/>
      <c r="BK4" s="5"/>
      <c r="BL4" s="12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</row>
    <row r="5" spans="1:97" s="3" customFormat="1" ht="1" customHeight="1">
      <c r="A5" s="141"/>
      <c r="B5" s="736"/>
      <c r="C5" s="736"/>
      <c r="D5" s="198"/>
      <c r="E5" s="292"/>
      <c r="F5" s="292"/>
      <c r="G5" s="198"/>
      <c r="H5" s="198"/>
      <c r="I5" s="292"/>
      <c r="J5" s="292"/>
      <c r="K5" s="283"/>
      <c r="L5" s="292"/>
      <c r="M5" s="292"/>
      <c r="N5" s="283"/>
      <c r="O5" s="283"/>
      <c r="P5" s="292"/>
      <c r="Q5" s="292"/>
      <c r="R5" s="283"/>
      <c r="S5" s="432"/>
      <c r="T5" s="432"/>
      <c r="U5" s="432"/>
      <c r="V5" s="432"/>
      <c r="W5" s="432"/>
      <c r="X5" s="432"/>
      <c r="Y5" s="432"/>
      <c r="Z5" s="432"/>
      <c r="AA5" s="23"/>
      <c r="AB5" s="23"/>
      <c r="AC5" s="23"/>
      <c r="AD5" s="23"/>
      <c r="AE5" s="23"/>
      <c r="AF5" s="23"/>
      <c r="AG5" s="190" t="s">
        <v>21</v>
      </c>
      <c r="AH5" s="192" t="s">
        <v>22</v>
      </c>
      <c r="AI5" s="192"/>
      <c r="AJ5" s="192"/>
      <c r="AK5" s="192"/>
      <c r="AL5" s="192"/>
      <c r="AM5" s="192"/>
      <c r="AN5" s="192"/>
      <c r="AO5" s="192"/>
      <c r="AP5" s="165"/>
      <c r="AQ5" s="165"/>
      <c r="AR5" s="165"/>
      <c r="AS5" s="165"/>
      <c r="AT5" s="165"/>
      <c r="AU5" s="165"/>
      <c r="AV5" s="165"/>
      <c r="AW5" s="165"/>
      <c r="AX5" s="165"/>
      <c r="AY5" s="192"/>
      <c r="AZ5" s="165"/>
      <c r="BA5" s="165"/>
      <c r="BB5" s="10"/>
      <c r="BC5" s="10"/>
      <c r="BD5" s="10"/>
      <c r="BE5" s="5"/>
      <c r="BF5" s="5"/>
      <c r="BG5" s="5"/>
      <c r="BH5" s="5"/>
      <c r="BI5" s="5"/>
      <c r="BJ5" s="5"/>
      <c r="BK5" s="5"/>
      <c r="BL5" s="12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</row>
    <row r="6" spans="1:97" s="3" customFormat="1" ht="1" customHeight="1">
      <c r="A6" s="141"/>
      <c r="B6" s="54"/>
      <c r="C6" s="54"/>
      <c r="D6" s="198"/>
      <c r="E6" s="292"/>
      <c r="F6" s="292"/>
      <c r="G6" s="198"/>
      <c r="H6" s="198"/>
      <c r="I6" s="292"/>
      <c r="J6" s="292"/>
      <c r="K6" s="283"/>
      <c r="L6" s="292"/>
      <c r="M6" s="292"/>
      <c r="N6" s="283"/>
      <c r="O6" s="283"/>
      <c r="P6" s="292"/>
      <c r="Q6" s="292"/>
      <c r="R6" s="283"/>
      <c r="S6" s="432"/>
      <c r="T6" s="432"/>
      <c r="U6" s="432"/>
      <c r="V6" s="432"/>
      <c r="W6" s="432"/>
      <c r="X6" s="432"/>
      <c r="Y6" s="432"/>
      <c r="Z6" s="432"/>
      <c r="AA6" s="23"/>
      <c r="AB6" s="23"/>
      <c r="AC6" s="23"/>
      <c r="AD6" s="23"/>
      <c r="AE6" s="23"/>
      <c r="AF6" s="23"/>
      <c r="AG6" s="190"/>
      <c r="AH6" s="192"/>
      <c r="AI6" s="192"/>
      <c r="AJ6" s="192"/>
      <c r="AK6" s="192"/>
      <c r="AL6" s="192"/>
      <c r="AM6" s="192"/>
      <c r="AN6" s="192"/>
      <c r="AO6" s="192"/>
      <c r="AP6" s="165"/>
      <c r="AQ6" s="165"/>
      <c r="AR6" s="165"/>
      <c r="AS6" s="165"/>
      <c r="AT6" s="165"/>
      <c r="AU6" s="165"/>
      <c r="AV6" s="165"/>
      <c r="AW6" s="165"/>
      <c r="AX6" s="165"/>
      <c r="AY6" s="192"/>
      <c r="AZ6" s="165"/>
      <c r="BA6" s="165"/>
      <c r="BB6" s="10"/>
      <c r="BC6" s="10"/>
      <c r="BD6" s="10"/>
      <c r="BE6" s="5"/>
      <c r="BF6" s="5"/>
      <c r="BG6" s="5"/>
      <c r="BH6" s="5"/>
      <c r="BI6" s="5"/>
      <c r="BJ6" s="5"/>
      <c r="BK6" s="5"/>
      <c r="BL6" s="12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</row>
    <row r="7" spans="1:97" s="3" customFormat="1" ht="1" customHeight="1">
      <c r="A7" s="141"/>
      <c r="B7" s="54"/>
      <c r="C7" s="54"/>
      <c r="D7" s="198"/>
      <c r="E7" s="292"/>
      <c r="F7" s="292"/>
      <c r="G7" s="198"/>
      <c r="H7" s="198"/>
      <c r="I7" s="292"/>
      <c r="J7" s="292"/>
      <c r="K7" s="283"/>
      <c r="L7" s="292"/>
      <c r="M7" s="292"/>
      <c r="N7" s="283"/>
      <c r="O7" s="283"/>
      <c r="P7" s="292"/>
      <c r="Q7" s="292"/>
      <c r="R7" s="283"/>
      <c r="S7" s="432"/>
      <c r="T7" s="432"/>
      <c r="U7" s="432"/>
      <c r="V7" s="432"/>
      <c r="W7" s="432"/>
      <c r="X7" s="432"/>
      <c r="Y7" s="432"/>
      <c r="Z7" s="432"/>
      <c r="AA7" s="23"/>
      <c r="AB7" s="23"/>
      <c r="AC7" s="23"/>
      <c r="AD7" s="23"/>
      <c r="AE7" s="23"/>
      <c r="AF7" s="23"/>
      <c r="AG7" s="190"/>
      <c r="AH7" s="192"/>
      <c r="AI7" s="192"/>
      <c r="AJ7" s="192"/>
      <c r="AK7" s="192"/>
      <c r="AL7" s="192"/>
      <c r="AM7" s="192"/>
      <c r="AN7" s="192"/>
      <c r="AO7" s="192"/>
      <c r="AP7" s="165"/>
      <c r="AQ7" s="165"/>
      <c r="AR7" s="165"/>
      <c r="AS7" s="165"/>
      <c r="AT7" s="165"/>
      <c r="AU7" s="165"/>
      <c r="AV7" s="165"/>
      <c r="AW7" s="165"/>
      <c r="AX7" s="165"/>
      <c r="AY7" s="192"/>
      <c r="AZ7" s="165"/>
      <c r="BA7" s="165"/>
      <c r="BB7" s="10"/>
      <c r="BC7" s="10"/>
      <c r="BD7" s="10"/>
      <c r="BE7" s="5"/>
      <c r="BF7" s="5"/>
      <c r="BG7" s="5"/>
      <c r="BH7" s="5"/>
      <c r="BI7" s="5"/>
      <c r="BJ7" s="5"/>
      <c r="BK7" s="5"/>
      <c r="BL7" s="12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</row>
    <row r="8" spans="1:97" s="3" customFormat="1" ht="1" customHeight="1">
      <c r="A8" s="141"/>
      <c r="B8" s="54"/>
      <c r="C8" s="54"/>
      <c r="D8" s="198"/>
      <c r="E8" s="292"/>
      <c r="F8" s="292"/>
      <c r="G8" s="198"/>
      <c r="H8" s="198"/>
      <c r="I8" s="292"/>
      <c r="J8" s="292"/>
      <c r="K8" s="283"/>
      <c r="L8" s="292"/>
      <c r="M8" s="292"/>
      <c r="N8" s="283"/>
      <c r="O8" s="283"/>
      <c r="P8" s="292"/>
      <c r="Q8" s="292"/>
      <c r="R8" s="283"/>
      <c r="S8" s="432"/>
      <c r="T8" s="432"/>
      <c r="U8" s="432"/>
      <c r="V8" s="432"/>
      <c r="W8" s="432"/>
      <c r="X8" s="432"/>
      <c r="Y8" s="432"/>
      <c r="Z8" s="432"/>
      <c r="AA8" s="23"/>
      <c r="AB8" s="23"/>
      <c r="AC8" s="23"/>
      <c r="AD8" s="23"/>
      <c r="AE8" s="23"/>
      <c r="AF8" s="23"/>
      <c r="AG8" s="22"/>
      <c r="AH8" s="165"/>
      <c r="AI8" s="165"/>
      <c r="AJ8" s="165"/>
      <c r="AK8" s="165"/>
      <c r="AL8" s="165"/>
      <c r="AM8" s="165"/>
      <c r="AN8" s="165"/>
      <c r="AO8" s="165"/>
      <c r="AP8" s="165"/>
      <c r="AQ8" s="165"/>
      <c r="AR8" s="165"/>
      <c r="AS8" s="165"/>
      <c r="AT8" s="165"/>
      <c r="AU8" s="165"/>
      <c r="AV8" s="165"/>
      <c r="AW8" s="165"/>
      <c r="AX8" s="165"/>
      <c r="AY8" s="192"/>
      <c r="AZ8" s="165"/>
      <c r="BA8" s="165"/>
      <c r="BB8" s="10"/>
      <c r="BC8" s="10"/>
      <c r="BD8" s="10"/>
      <c r="BE8" s="5"/>
      <c r="BF8" s="5"/>
      <c r="BG8" s="5"/>
      <c r="BH8" s="5"/>
      <c r="BI8" s="5"/>
      <c r="BJ8" s="5"/>
      <c r="BK8" s="5"/>
      <c r="BL8" s="12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</row>
    <row r="9" spans="1:76" ht="103" customHeight="1">
      <c r="A9" s="141"/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21"/>
      <c r="AB9" s="21"/>
      <c r="AC9" s="21"/>
      <c r="AD9" s="21"/>
      <c r="AE9" s="21"/>
      <c r="AF9" s="21"/>
      <c r="AG9" s="21"/>
      <c r="AH9" s="30"/>
      <c r="AI9" s="30"/>
      <c r="AJ9" s="30"/>
      <c r="AK9" s="30"/>
      <c r="AL9" s="30"/>
      <c r="AM9" s="30"/>
      <c r="AN9" s="30"/>
      <c r="AO9" s="30"/>
      <c r="AP9" s="21"/>
      <c r="AQ9" s="37"/>
      <c r="AR9" s="37"/>
      <c r="AS9" s="37"/>
      <c r="AT9" s="37"/>
      <c r="AU9" s="37"/>
      <c r="AV9" s="37"/>
      <c r="AW9" s="37"/>
      <c r="AX9" s="37"/>
      <c r="AY9" s="210"/>
      <c r="AZ9" s="10"/>
      <c r="BA9" s="10"/>
      <c r="BB9" s="10"/>
      <c r="BC9" s="10"/>
      <c r="BD9" s="10"/>
      <c r="BE9" s="5"/>
      <c r="BF9" s="5"/>
      <c r="BG9" s="5"/>
      <c r="BH9" s="5"/>
      <c r="BI9" s="5"/>
      <c r="BJ9" s="5"/>
      <c r="BK9" s="5"/>
      <c r="BL9" s="12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</row>
    <row r="10" spans="1:76" ht="17" customHeight="1">
      <c r="A10" s="141"/>
      <c r="B10" s="55"/>
      <c r="C10" s="55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22"/>
      <c r="AB10" s="22"/>
      <c r="AC10" s="22"/>
      <c r="AD10" s="22"/>
      <c r="AE10" s="22"/>
      <c r="AF10" s="22"/>
      <c r="AG10" s="740"/>
      <c r="AH10" s="740"/>
      <c r="AI10" s="740"/>
      <c r="AJ10" s="740"/>
      <c r="AK10" s="740"/>
      <c r="AL10" s="740"/>
      <c r="AM10" s="740"/>
      <c r="AN10" s="740"/>
      <c r="AO10" s="740"/>
      <c r="AP10" s="209"/>
      <c r="AQ10" s="209"/>
      <c r="AR10" s="209"/>
      <c r="AS10" s="209"/>
      <c r="AT10" s="209"/>
      <c r="AU10" s="209"/>
      <c r="AV10" s="209"/>
      <c r="AW10" s="209"/>
      <c r="AX10" s="209"/>
      <c r="AY10" s="211"/>
      <c r="AZ10" s="10"/>
      <c r="BA10" s="10"/>
      <c r="BB10" s="10"/>
      <c r="BC10" s="10"/>
      <c r="BD10" s="10"/>
      <c r="BE10" s="5"/>
      <c r="BF10" s="5"/>
      <c r="BG10" s="5"/>
      <c r="BH10" s="5"/>
      <c r="BI10" s="5"/>
      <c r="BJ10" s="5"/>
      <c r="BK10" s="5"/>
      <c r="BL10" s="12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</row>
    <row r="11" spans="1:76" ht="17" customHeight="1">
      <c r="A11" s="141"/>
      <c r="B11" s="63"/>
      <c r="C11" s="63"/>
      <c r="D11" s="61"/>
      <c r="E11" s="61"/>
      <c r="F11" s="61"/>
      <c r="G11" s="61"/>
      <c r="H11" s="61"/>
      <c r="I11" s="61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4"/>
      <c r="AB11" s="64"/>
      <c r="AC11" s="64"/>
      <c r="AD11" s="64"/>
      <c r="AE11" s="64"/>
      <c r="AF11" s="64"/>
      <c r="AG11" s="740"/>
      <c r="AH11" s="740"/>
      <c r="AI11" s="740"/>
      <c r="AJ11" s="740"/>
      <c r="AK11" s="740"/>
      <c r="AL11" s="740"/>
      <c r="AM11" s="740"/>
      <c r="AN11" s="740"/>
      <c r="AO11" s="740"/>
      <c r="AP11" s="209"/>
      <c r="AQ11" s="209"/>
      <c r="AR11" s="209"/>
      <c r="AS11" s="209"/>
      <c r="AT11" s="209"/>
      <c r="AU11" s="209"/>
      <c r="AV11" s="209"/>
      <c r="AW11" s="209"/>
      <c r="AX11" s="209"/>
      <c r="AY11" s="211"/>
      <c r="AZ11" s="10"/>
      <c r="BA11" s="10"/>
      <c r="BB11" s="10"/>
      <c r="BC11" s="10"/>
      <c r="BD11" s="10"/>
      <c r="BE11" s="5"/>
      <c r="BF11" s="5"/>
      <c r="BG11" s="5"/>
      <c r="BH11" s="5"/>
      <c r="BI11" s="5"/>
      <c r="BJ11" s="5"/>
      <c r="BK11" s="5"/>
      <c r="BL11" s="12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</row>
    <row r="12" spans="1:76" ht="17" customHeight="1">
      <c r="A12" s="141"/>
      <c r="B12" s="62"/>
      <c r="C12" s="491"/>
      <c r="D12" s="200"/>
      <c r="E12" s="293"/>
      <c r="F12" s="293"/>
      <c r="G12" s="200"/>
      <c r="H12" s="200"/>
      <c r="I12" s="293"/>
      <c r="J12" s="293"/>
      <c r="K12" s="285"/>
      <c r="L12" s="293"/>
      <c r="M12" s="293"/>
      <c r="N12" s="285"/>
      <c r="O12" s="285"/>
      <c r="P12" s="293"/>
      <c r="Q12" s="293"/>
      <c r="R12" s="285"/>
      <c r="S12" s="431"/>
      <c r="T12" s="431"/>
      <c r="U12" s="431"/>
      <c r="V12" s="431"/>
      <c r="W12" s="431"/>
      <c r="X12" s="431"/>
      <c r="Y12" s="431"/>
      <c r="Z12" s="431"/>
      <c r="AA12" s="62"/>
      <c r="AB12" s="62"/>
      <c r="AC12" s="62"/>
      <c r="AD12" s="62"/>
      <c r="AE12" s="62"/>
      <c r="AF12" s="62"/>
      <c r="AG12" s="740"/>
      <c r="AH12" s="740"/>
      <c r="AI12" s="740"/>
      <c r="AJ12" s="740"/>
      <c r="AK12" s="740"/>
      <c r="AL12" s="740"/>
      <c r="AM12" s="740"/>
      <c r="AN12" s="740"/>
      <c r="AO12" s="740"/>
      <c r="AP12" s="209"/>
      <c r="AQ12" s="209"/>
      <c r="AR12" s="209"/>
      <c r="AS12" s="209"/>
      <c r="AT12" s="209"/>
      <c r="AU12" s="209"/>
      <c r="AV12" s="209"/>
      <c r="AW12" s="209"/>
      <c r="AX12" s="209"/>
      <c r="AY12" s="211"/>
      <c r="AZ12" s="10"/>
      <c r="BA12" s="10"/>
      <c r="BB12" s="10"/>
      <c r="BC12" s="10"/>
      <c r="BD12" s="10"/>
      <c r="BE12" s="5"/>
      <c r="BF12" s="5"/>
      <c r="BG12" s="5"/>
      <c r="BH12" s="5"/>
      <c r="BI12" s="5"/>
      <c r="BJ12" s="5"/>
      <c r="BK12" s="5"/>
      <c r="BL12" s="12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</row>
    <row r="13" spans="1:76" ht="17" customHeight="1">
      <c r="A13" s="141"/>
      <c r="B13" s="17"/>
      <c r="C13" s="24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38"/>
      <c r="AB13" s="38"/>
      <c r="AC13" s="38"/>
      <c r="AD13" s="38"/>
      <c r="AE13" s="38"/>
      <c r="AF13" s="38"/>
      <c r="AG13" s="26"/>
      <c r="AH13" s="31"/>
      <c r="AI13" s="31"/>
      <c r="AJ13" s="31"/>
      <c r="AK13" s="31"/>
      <c r="AL13" s="31"/>
      <c r="AM13" s="31"/>
      <c r="AN13" s="31"/>
      <c r="AO13" s="31"/>
      <c r="AP13" s="26"/>
      <c r="AQ13" s="26"/>
      <c r="AR13" s="291"/>
      <c r="AS13" s="291"/>
      <c r="AT13" s="26"/>
      <c r="AU13" s="26"/>
      <c r="AV13" s="291"/>
      <c r="AW13" s="291"/>
      <c r="AX13" s="26"/>
      <c r="AY13" s="212"/>
      <c r="AZ13" s="10"/>
      <c r="BA13" s="10"/>
      <c r="BB13" s="10"/>
      <c r="BC13" s="10"/>
      <c r="BD13" s="10"/>
      <c r="BE13" s="5"/>
      <c r="BF13" s="5"/>
      <c r="BG13" s="5"/>
      <c r="BH13" s="5"/>
      <c r="BI13" s="5"/>
      <c r="BJ13" s="5"/>
      <c r="BK13" s="5"/>
      <c r="BL13" s="12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</row>
    <row r="14" spans="1:76" ht="17" customHeight="1" thickBot="1">
      <c r="A14" s="141"/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39"/>
      <c r="AB14" s="39"/>
      <c r="AC14" s="39"/>
      <c r="AD14" s="39"/>
      <c r="AE14" s="39"/>
      <c r="AF14" s="39"/>
      <c r="AG14" s="2"/>
      <c r="AH14" s="32"/>
      <c r="AI14" s="32"/>
      <c r="AJ14" s="32"/>
      <c r="AK14" s="32"/>
      <c r="AL14" s="32"/>
      <c r="AM14" s="32"/>
      <c r="AN14" s="32"/>
      <c r="AO14" s="32"/>
      <c r="AP14" s="2"/>
      <c r="AQ14" s="119"/>
      <c r="AR14" s="119"/>
      <c r="AS14" s="119"/>
      <c r="AT14" s="119"/>
      <c r="AU14" s="119"/>
      <c r="AV14" s="119"/>
      <c r="AW14" s="119"/>
      <c r="AX14" s="119"/>
      <c r="AY14" s="210"/>
      <c r="AZ14" s="10"/>
      <c r="BA14" s="10"/>
      <c r="BB14" s="10"/>
      <c r="BC14" s="10"/>
      <c r="BD14" s="10"/>
      <c r="BE14" s="5"/>
      <c r="BF14" s="5"/>
      <c r="BG14" s="5"/>
      <c r="BH14" s="5"/>
      <c r="BI14" s="5"/>
      <c r="BJ14" s="5"/>
      <c r="BK14" s="5"/>
      <c r="BL14" s="12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</row>
    <row r="15" spans="1:76" ht="44" customHeight="1" thickBot="1">
      <c r="A15" s="722" t="s">
        <v>0</v>
      </c>
      <c r="B15" s="724" t="s">
        <v>36</v>
      </c>
      <c r="C15" s="724" t="s">
        <v>34</v>
      </c>
      <c r="D15" s="758" t="s">
        <v>154</v>
      </c>
      <c r="E15" s="759"/>
      <c r="F15" s="759"/>
      <c r="G15" s="759"/>
      <c r="H15" s="759"/>
      <c r="I15" s="759"/>
      <c r="J15" s="759"/>
      <c r="K15" s="759"/>
      <c r="L15" s="759"/>
      <c r="M15" s="759"/>
      <c r="N15" s="759"/>
      <c r="O15" s="759"/>
      <c r="P15" s="759"/>
      <c r="Q15" s="759"/>
      <c r="R15" s="759"/>
      <c r="S15" s="759"/>
      <c r="T15" s="759"/>
      <c r="U15" s="759"/>
      <c r="V15" s="759"/>
      <c r="W15" s="759"/>
      <c r="X15" s="759"/>
      <c r="Y15" s="759"/>
      <c r="Z15" s="759"/>
      <c r="AA15" s="759"/>
      <c r="AB15" s="759"/>
      <c r="AC15" s="759"/>
      <c r="AD15" s="759"/>
      <c r="AE15" s="759"/>
      <c r="AF15" s="759"/>
      <c r="AG15" s="752" t="s">
        <v>108</v>
      </c>
      <c r="AH15" s="753"/>
      <c r="AI15" s="753"/>
      <c r="AJ15" s="753"/>
      <c r="AK15" s="753"/>
      <c r="AL15" s="753"/>
      <c r="AM15" s="753"/>
      <c r="AN15" s="753"/>
      <c r="AO15" s="753"/>
      <c r="AP15" s="753"/>
      <c r="AQ15" s="753"/>
      <c r="AR15" s="753"/>
      <c r="AS15" s="753"/>
      <c r="AT15" s="753"/>
      <c r="AU15" s="753"/>
      <c r="AV15" s="753"/>
      <c r="AW15" s="753"/>
      <c r="AX15" s="754"/>
      <c r="AY15" s="749" t="s">
        <v>13</v>
      </c>
      <c r="AZ15" s="10"/>
      <c r="BA15" s="10"/>
      <c r="BB15" s="10"/>
      <c r="BC15" s="10"/>
      <c r="BD15" s="10"/>
      <c r="BE15" s="5"/>
      <c r="BF15" s="5"/>
      <c r="BG15" s="5"/>
      <c r="BH15" s="5"/>
      <c r="BI15" s="5"/>
      <c r="BJ15" s="5"/>
      <c r="BK15" s="5"/>
      <c r="BL15" s="12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</row>
    <row r="16" spans="1:76" ht="33" customHeight="1" thickBot="1">
      <c r="A16" s="723"/>
      <c r="B16" s="725"/>
      <c r="C16" s="725"/>
      <c r="D16" s="746" t="s">
        <v>149</v>
      </c>
      <c r="E16" s="747"/>
      <c r="F16" s="747"/>
      <c r="G16" s="747"/>
      <c r="H16" s="747"/>
      <c r="I16" s="747"/>
      <c r="J16" s="747"/>
      <c r="K16" s="746" t="s">
        <v>120</v>
      </c>
      <c r="L16" s="747"/>
      <c r="M16" s="747"/>
      <c r="N16" s="747"/>
      <c r="O16" s="747"/>
      <c r="P16" s="747"/>
      <c r="Q16" s="747"/>
      <c r="R16" s="748"/>
      <c r="S16" s="746" t="s">
        <v>121</v>
      </c>
      <c r="T16" s="747"/>
      <c r="U16" s="747"/>
      <c r="V16" s="747"/>
      <c r="W16" s="747"/>
      <c r="X16" s="747"/>
      <c r="Y16" s="747"/>
      <c r="Z16" s="748"/>
      <c r="AA16" s="746" t="s">
        <v>224</v>
      </c>
      <c r="AB16" s="747"/>
      <c r="AC16" s="747"/>
      <c r="AD16" s="747"/>
      <c r="AE16" s="747"/>
      <c r="AF16" s="747"/>
      <c r="AG16" s="755" t="s">
        <v>109</v>
      </c>
      <c r="AH16" s="756"/>
      <c r="AI16" s="756"/>
      <c r="AJ16" s="756"/>
      <c r="AK16" s="756"/>
      <c r="AL16" s="756"/>
      <c r="AM16" s="756"/>
      <c r="AN16" s="756"/>
      <c r="AO16" s="757"/>
      <c r="AP16" s="755" t="s">
        <v>110</v>
      </c>
      <c r="AQ16" s="756"/>
      <c r="AR16" s="756"/>
      <c r="AS16" s="756"/>
      <c r="AT16" s="756"/>
      <c r="AU16" s="756"/>
      <c r="AV16" s="756"/>
      <c r="AW16" s="756"/>
      <c r="AX16" s="757"/>
      <c r="AY16" s="750"/>
      <c r="AZ16" s="10"/>
      <c r="BA16" s="10"/>
      <c r="BB16" s="10"/>
      <c r="BC16" s="10"/>
      <c r="BD16" s="10"/>
      <c r="BE16" s="5"/>
      <c r="BF16" s="5"/>
      <c r="BG16" s="5"/>
      <c r="BH16" s="5"/>
      <c r="BI16" s="5"/>
      <c r="BJ16" s="5"/>
      <c r="BK16" s="5"/>
      <c r="BL16" s="12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</row>
    <row r="17" spans="1:97" s="158" customFormat="1" ht="38" customHeight="1" thickBot="1">
      <c r="A17" s="723"/>
      <c r="B17" s="725"/>
      <c r="C17" s="725"/>
      <c r="D17" s="543" t="s">
        <v>148</v>
      </c>
      <c r="E17" s="324" t="s">
        <v>157</v>
      </c>
      <c r="F17" s="323" t="s">
        <v>156</v>
      </c>
      <c r="G17" s="324" t="s">
        <v>116</v>
      </c>
      <c r="H17" s="323" t="s">
        <v>117</v>
      </c>
      <c r="I17" s="324" t="s">
        <v>151</v>
      </c>
      <c r="J17" s="323" t="s">
        <v>152</v>
      </c>
      <c r="K17" s="543" t="s">
        <v>122</v>
      </c>
      <c r="L17" s="324" t="s">
        <v>157</v>
      </c>
      <c r="M17" s="323" t="s">
        <v>156</v>
      </c>
      <c r="N17" s="324" t="s">
        <v>116</v>
      </c>
      <c r="O17" s="323" t="s">
        <v>117</v>
      </c>
      <c r="P17" s="324" t="s">
        <v>151</v>
      </c>
      <c r="Q17" s="323" t="s">
        <v>152</v>
      </c>
      <c r="R17" s="324" t="s">
        <v>153</v>
      </c>
      <c r="S17" s="543" t="s">
        <v>33</v>
      </c>
      <c r="T17" s="324" t="s">
        <v>157</v>
      </c>
      <c r="U17" s="323" t="s">
        <v>156</v>
      </c>
      <c r="V17" s="324" t="s">
        <v>116</v>
      </c>
      <c r="W17" s="323" t="s">
        <v>117</v>
      </c>
      <c r="X17" s="324" t="s">
        <v>151</v>
      </c>
      <c r="Y17" s="323" t="s">
        <v>152</v>
      </c>
      <c r="Z17" s="324" t="s">
        <v>153</v>
      </c>
      <c r="AA17" s="543" t="s">
        <v>232</v>
      </c>
      <c r="AB17" s="324" t="s">
        <v>157</v>
      </c>
      <c r="AC17" s="323" t="s">
        <v>156</v>
      </c>
      <c r="AD17" s="324" t="s">
        <v>116</v>
      </c>
      <c r="AE17" s="323" t="s">
        <v>117</v>
      </c>
      <c r="AF17" s="324" t="s">
        <v>151</v>
      </c>
      <c r="AG17" s="154" t="s">
        <v>32</v>
      </c>
      <c r="AH17" s="552" t="s">
        <v>114</v>
      </c>
      <c r="AI17" s="319" t="s">
        <v>157</v>
      </c>
      <c r="AJ17" s="320" t="s">
        <v>156</v>
      </c>
      <c r="AK17" s="319" t="s">
        <v>116</v>
      </c>
      <c r="AL17" s="320" t="s">
        <v>117</v>
      </c>
      <c r="AM17" s="321" t="s">
        <v>151</v>
      </c>
      <c r="AN17" s="322" t="s">
        <v>152</v>
      </c>
      <c r="AO17" s="321" t="s">
        <v>153</v>
      </c>
      <c r="AP17" s="166" t="s">
        <v>32</v>
      </c>
      <c r="AQ17" s="557" t="s">
        <v>115</v>
      </c>
      <c r="AR17" s="319" t="s">
        <v>157</v>
      </c>
      <c r="AS17" s="320" t="s">
        <v>156</v>
      </c>
      <c r="AT17" s="319" t="s">
        <v>116</v>
      </c>
      <c r="AU17" s="320" t="s">
        <v>117</v>
      </c>
      <c r="AV17" s="321" t="s">
        <v>151</v>
      </c>
      <c r="AW17" s="322" t="s">
        <v>152</v>
      </c>
      <c r="AX17" s="321" t="s">
        <v>153</v>
      </c>
      <c r="AY17" s="751"/>
      <c r="AZ17" s="155"/>
      <c r="BA17" s="155"/>
      <c r="BB17" s="155"/>
      <c r="BC17" s="155"/>
      <c r="BD17" s="156"/>
      <c r="BE17" s="156"/>
      <c r="BF17" s="156"/>
      <c r="BG17" s="156"/>
      <c r="BH17" s="156"/>
      <c r="BI17" s="156"/>
      <c r="BJ17" s="156"/>
      <c r="BK17" s="156"/>
      <c r="BL17" s="157"/>
      <c r="BM17" s="156"/>
      <c r="BN17" s="156"/>
      <c r="BO17" s="156"/>
      <c r="BP17" s="156"/>
      <c r="BQ17" s="156"/>
      <c r="BR17" s="156"/>
      <c r="BS17" s="156"/>
      <c r="BT17" s="156"/>
      <c r="BU17" s="156"/>
      <c r="BV17" s="156"/>
      <c r="BW17" s="156"/>
      <c r="BX17" s="156"/>
      <c r="BY17" s="156"/>
      <c r="BZ17" s="156"/>
      <c r="CA17" s="156"/>
      <c r="CB17" s="156"/>
      <c r="CC17" s="156"/>
      <c r="CD17" s="156"/>
      <c r="CE17" s="156"/>
      <c r="CF17" s="156"/>
      <c r="CG17" s="156"/>
      <c r="CH17" s="156"/>
      <c r="CI17" s="156"/>
      <c r="CJ17" s="156"/>
      <c r="CK17" s="156"/>
      <c r="CL17" s="156"/>
      <c r="CM17" s="156"/>
      <c r="CN17" s="156"/>
      <c r="CO17" s="156"/>
      <c r="CP17" s="156"/>
      <c r="CQ17" s="156"/>
      <c r="CR17" s="156"/>
      <c r="CS17" s="156"/>
    </row>
    <row r="18" spans="1:97" s="7" customFormat="1" ht="40" customHeight="1" thickBot="1">
      <c r="A18" s="44" t="s">
        <v>14</v>
      </c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183"/>
      <c r="AV18" s="183"/>
      <c r="AW18" s="183"/>
      <c r="AX18" s="183"/>
      <c r="AY18" s="213"/>
      <c r="AZ18" s="5"/>
      <c r="BA18" s="5"/>
      <c r="BB18" s="5"/>
      <c r="BC18" s="5"/>
      <c r="BD18" s="13"/>
      <c r="BE18" s="13"/>
      <c r="BF18" s="13"/>
      <c r="BG18" s="13"/>
      <c r="BH18" s="13"/>
      <c r="BI18" s="13"/>
      <c r="BJ18" s="13"/>
      <c r="BK18" s="13"/>
      <c r="BL18" s="14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</row>
    <row r="19" spans="1:51" s="58" customFormat="1" ht="32" customHeight="1">
      <c r="A19" s="175" t="s">
        <v>171</v>
      </c>
      <c r="B19" s="176" t="s">
        <v>48</v>
      </c>
      <c r="C19" s="177" t="s">
        <v>23</v>
      </c>
      <c r="D19" s="580">
        <v>300</v>
      </c>
      <c r="E19" s="352">
        <f>(D19/100)*80</f>
        <v>240</v>
      </c>
      <c r="F19" s="169">
        <f>(D19/100)*75</f>
        <v>225</v>
      </c>
      <c r="G19" s="168">
        <f>(D19/100)*70</f>
        <v>210</v>
      </c>
      <c r="H19" s="169">
        <f>(D19/100)*65</f>
        <v>195</v>
      </c>
      <c r="I19" s="168">
        <f t="shared" si="0" ref="I19:I26">(D19/100)*60</f>
        <v>180</v>
      </c>
      <c r="J19" s="353">
        <f t="shared" si="1" ref="J19:J26">(D19/100)*55</f>
        <v>165</v>
      </c>
      <c r="K19" s="550">
        <v>700</v>
      </c>
      <c r="L19" s="352">
        <f>(K19/100)*80</f>
        <v>560</v>
      </c>
      <c r="M19" s="169">
        <f>(K19/100)*75</f>
        <v>525</v>
      </c>
      <c r="N19" s="168">
        <f>(K19/100)*70</f>
        <v>490</v>
      </c>
      <c r="O19" s="169">
        <f>(K19/100)*65</f>
        <v>455</v>
      </c>
      <c r="P19" s="168">
        <f>(K19/100)*60</f>
        <v>420</v>
      </c>
      <c r="Q19" s="169">
        <f>(K19/100)*55</f>
        <v>385</v>
      </c>
      <c r="R19" s="354">
        <f>(K19/100)*50</f>
        <v>350</v>
      </c>
      <c r="S19" s="580">
        <v>1250</v>
      </c>
      <c r="T19" s="206">
        <f>(S19/100)*80</f>
        <v>1000</v>
      </c>
      <c r="U19" s="169">
        <f>(S19/100)*75</f>
        <v>937.50</v>
      </c>
      <c r="V19" s="168">
        <f>(S19/100)*70</f>
        <v>875</v>
      </c>
      <c r="W19" s="169">
        <f>(S19/100)*65</f>
        <v>812.50</v>
      </c>
      <c r="X19" s="168">
        <f>(S19/100)*60</f>
        <v>750</v>
      </c>
      <c r="Y19" s="169">
        <f>(S19/100)*55</f>
        <v>687.50</v>
      </c>
      <c r="Z19" s="354">
        <f>(S19/100)*50</f>
        <v>625</v>
      </c>
      <c r="AA19" s="580">
        <f>(S19*2)-((S19*2)*30%)</f>
        <v>1750</v>
      </c>
      <c r="AB19" s="206">
        <f>(AA19/100)*80</f>
        <v>1400</v>
      </c>
      <c r="AC19" s="169">
        <f>(AA19/100)*75</f>
        <v>1312.50</v>
      </c>
      <c r="AD19" s="168">
        <f>(AA19/100)*70</f>
        <v>1225</v>
      </c>
      <c r="AE19" s="169">
        <f>(AA19/100)*65</f>
        <v>1137.50</v>
      </c>
      <c r="AF19" s="168">
        <f>(AA19/100)*60</f>
        <v>1050</v>
      </c>
      <c r="AG19" s="606">
        <v>20</v>
      </c>
      <c r="AH19" s="556">
        <v>1750</v>
      </c>
      <c r="AI19" s="449">
        <f>(AH19/100)*80</f>
        <v>1400</v>
      </c>
      <c r="AJ19" s="171">
        <f>(AH19/100)*75</f>
        <v>1312.50</v>
      </c>
      <c r="AK19" s="170">
        <f>(AH19/100)*70</f>
        <v>1225</v>
      </c>
      <c r="AL19" s="171">
        <f>(AH19/100)*65</f>
        <v>1137.50</v>
      </c>
      <c r="AM19" s="170">
        <f>(AH19/100)*60</f>
        <v>1050</v>
      </c>
      <c r="AN19" s="171">
        <f>(AH19/100)*55</f>
        <v>962.50</v>
      </c>
      <c r="AO19" s="290">
        <f>(AH19/100)*50</f>
        <v>875</v>
      </c>
      <c r="AP19" s="355">
        <v>30</v>
      </c>
      <c r="AQ19" s="556">
        <v>2550</v>
      </c>
      <c r="AR19" s="449">
        <f>(AQ19/100)*80</f>
        <v>2040</v>
      </c>
      <c r="AS19" s="171">
        <f>(AQ19/100)*75</f>
        <v>1912.50</v>
      </c>
      <c r="AT19" s="170">
        <f>(AQ19/100)*70</f>
        <v>1785</v>
      </c>
      <c r="AU19" s="171">
        <f>(AQ19/100)*65</f>
        <v>1657.50</v>
      </c>
      <c r="AV19" s="170">
        <f>(AQ19/100)*60</f>
        <v>1530</v>
      </c>
      <c r="AW19" s="171">
        <f>(AQ19/100)*55</f>
        <v>1402.50</v>
      </c>
      <c r="AX19" s="290">
        <f>(AQ19/100)*50</f>
        <v>1275</v>
      </c>
      <c r="AY19" s="214"/>
    </row>
    <row r="20" spans="1:51" s="58" customFormat="1" ht="32" customHeight="1">
      <c r="A20" s="175" t="s">
        <v>172</v>
      </c>
      <c r="B20" s="131" t="s">
        <v>48</v>
      </c>
      <c r="C20" s="132" t="s">
        <v>23</v>
      </c>
      <c r="D20" s="548">
        <v>600</v>
      </c>
      <c r="E20" s="339">
        <f>(D20/100)*80</f>
        <v>480</v>
      </c>
      <c r="F20" s="160">
        <f>(D20/100)*75</f>
        <v>450</v>
      </c>
      <c r="G20" s="159">
        <f>(D20/100)*70</f>
        <v>420</v>
      </c>
      <c r="H20" s="160">
        <f>(D20/100)*65</f>
        <v>390</v>
      </c>
      <c r="I20" s="159">
        <f t="shared" si="0"/>
        <v>360</v>
      </c>
      <c r="J20" s="335">
        <f t="shared" si="1"/>
        <v>330</v>
      </c>
      <c r="K20" s="544">
        <v>1450</v>
      </c>
      <c r="L20" s="339">
        <f>(K20/100)*80</f>
        <v>1160</v>
      </c>
      <c r="M20" s="160">
        <f>(K20/100)*75</f>
        <v>1087.50</v>
      </c>
      <c r="N20" s="159">
        <f>(K20/100)*70</f>
        <v>1015</v>
      </c>
      <c r="O20" s="160">
        <f>(K20/100)*65</f>
        <v>942.50</v>
      </c>
      <c r="P20" s="159">
        <f>(K20/100)*60</f>
        <v>870</v>
      </c>
      <c r="Q20" s="160">
        <f>(K20/100)*55</f>
        <v>797.50</v>
      </c>
      <c r="R20" s="256">
        <f>(K20/100)*50</f>
        <v>725</v>
      </c>
      <c r="S20" s="548">
        <v>2800</v>
      </c>
      <c r="T20" s="207">
        <f>(S20/100)*80</f>
        <v>2240</v>
      </c>
      <c r="U20" s="160">
        <f>(S20/100)*75</f>
        <v>2100</v>
      </c>
      <c r="V20" s="159">
        <f>(S20/100)*70</f>
        <v>1960</v>
      </c>
      <c r="W20" s="160">
        <f>(S20/100)*65</f>
        <v>1820</v>
      </c>
      <c r="X20" s="159">
        <f>(S20/100)*60</f>
        <v>1680</v>
      </c>
      <c r="Y20" s="160">
        <f>(S20/100)*55</f>
        <v>1540</v>
      </c>
      <c r="Z20" s="256">
        <f>(S20/100)*50</f>
        <v>1400</v>
      </c>
      <c r="AA20" s="548">
        <f t="shared" si="2" ref="AA20:AA82">(S20*2)-((S20*2)*30%)</f>
        <v>3920</v>
      </c>
      <c r="AB20" s="207">
        <f>(AA20/100)*80</f>
        <v>3136</v>
      </c>
      <c r="AC20" s="160">
        <f>(AA20/100)*75</f>
        <v>2940</v>
      </c>
      <c r="AD20" s="159">
        <f>(AA20/100)*70</f>
        <v>2744</v>
      </c>
      <c r="AE20" s="160">
        <f>(AA20/100)*65</f>
        <v>2548</v>
      </c>
      <c r="AF20" s="159">
        <f>(AA20/100)*60</f>
        <v>2352</v>
      </c>
      <c r="AG20" s="345">
        <v>20</v>
      </c>
      <c r="AH20" s="510">
        <v>2400</v>
      </c>
      <c r="AI20" s="194">
        <f t="shared" si="3" ref="AI20:AI26">(AH20/100)*80</f>
        <v>1920</v>
      </c>
      <c r="AJ20" s="163">
        <f t="shared" si="4" ref="AJ20:AJ26">(AH20/100)*75</f>
        <v>1800</v>
      </c>
      <c r="AK20" s="162">
        <f>(AH20/100)*70</f>
        <v>1680</v>
      </c>
      <c r="AL20" s="163">
        <f>(AH20/100)*65</f>
        <v>1560</v>
      </c>
      <c r="AM20" s="162">
        <f t="shared" si="5" ref="AM20:AM26">(AH20/100)*60</f>
        <v>1440</v>
      </c>
      <c r="AN20" s="163">
        <f t="shared" si="6" ref="AN20:AN26">(AH20/100)*55</f>
        <v>1320</v>
      </c>
      <c r="AO20" s="203">
        <f t="shared" si="7" ref="AO20:AO26">(AH20/100)*50</f>
        <v>1200</v>
      </c>
      <c r="AP20" s="348">
        <v>30</v>
      </c>
      <c r="AQ20" s="510">
        <v>3500</v>
      </c>
      <c r="AR20" s="194">
        <f t="shared" si="8" ref="AR20:AR66">(AQ20/100)*80</f>
        <v>2800</v>
      </c>
      <c r="AS20" s="163">
        <f t="shared" si="9" ref="AS20:AS26">(AQ20/100)*75</f>
        <v>2625</v>
      </c>
      <c r="AT20" s="162">
        <f t="shared" si="10" ref="AT20:AT26">(AQ20/100)*70</f>
        <v>2450</v>
      </c>
      <c r="AU20" s="163">
        <f t="shared" si="11" ref="AU20:AU26">(AQ20/100)*65</f>
        <v>2275</v>
      </c>
      <c r="AV20" s="162">
        <f t="shared" si="12" ref="AV20:AV26">(AQ20/100)*60</f>
        <v>2100</v>
      </c>
      <c r="AW20" s="163">
        <f t="shared" si="13" ref="AW20:AW26">(AQ20/100)*55</f>
        <v>1925</v>
      </c>
      <c r="AX20" s="203">
        <f t="shared" si="14" ref="AX20:AX26">(AQ20/100)*50</f>
        <v>1750</v>
      </c>
      <c r="AY20" s="215"/>
    </row>
    <row r="21" spans="1:64" s="58" customFormat="1" ht="32" customHeight="1">
      <c r="A21" s="143" t="s">
        <v>174</v>
      </c>
      <c r="B21" s="131" t="s">
        <v>47</v>
      </c>
      <c r="C21" s="132" t="s">
        <v>23</v>
      </c>
      <c r="D21" s="548">
        <v>250</v>
      </c>
      <c r="E21" s="339">
        <f t="shared" si="15" ref="E21:E26">(D21/100)*80</f>
        <v>200</v>
      </c>
      <c r="F21" s="160">
        <f t="shared" si="16" ref="F21:F26">(D21/100)*75</f>
        <v>187.50</v>
      </c>
      <c r="G21" s="159">
        <f t="shared" si="17" ref="G21:G26">(D21/100)*70</f>
        <v>175</v>
      </c>
      <c r="H21" s="160">
        <f t="shared" si="18" ref="H21:H26">(D21/100)*65</f>
        <v>162.50</v>
      </c>
      <c r="I21" s="159">
        <f t="shared" si="0"/>
        <v>150</v>
      </c>
      <c r="J21" s="335">
        <f t="shared" si="1"/>
        <v>137.50</v>
      </c>
      <c r="K21" s="544">
        <v>500</v>
      </c>
      <c r="L21" s="339">
        <f t="shared" si="19" ref="L21:L26">(K21/100)*80</f>
        <v>400</v>
      </c>
      <c r="M21" s="160">
        <f t="shared" si="20" ref="M21:M26">(K21/100)*75</f>
        <v>375</v>
      </c>
      <c r="N21" s="159">
        <f t="shared" si="21" ref="N21:N26">(K21/100)*70</f>
        <v>350</v>
      </c>
      <c r="O21" s="160">
        <f t="shared" si="22" ref="O21:O26">(K21/100)*65</f>
        <v>325</v>
      </c>
      <c r="P21" s="159">
        <f t="shared" si="23" ref="P21:P26">(K21/100)*60</f>
        <v>300</v>
      </c>
      <c r="Q21" s="160">
        <f t="shared" si="24" ref="Q21:Q26">(K21/100)*55</f>
        <v>275</v>
      </c>
      <c r="R21" s="256">
        <f t="shared" si="25" ref="R21:R26">(K21/100)*50</f>
        <v>250</v>
      </c>
      <c r="S21" s="548">
        <v>900</v>
      </c>
      <c r="T21" s="207">
        <f t="shared" si="26" ref="T21:T26">(S21/100)*80</f>
        <v>720</v>
      </c>
      <c r="U21" s="160">
        <f t="shared" si="27" ref="U21:U26">(S21/100)*75</f>
        <v>675</v>
      </c>
      <c r="V21" s="159">
        <f t="shared" si="28" ref="V21:V26">(S21/100)*70</f>
        <v>630</v>
      </c>
      <c r="W21" s="160">
        <f t="shared" si="29" ref="W21:W26">(S21/100)*65</f>
        <v>585</v>
      </c>
      <c r="X21" s="159">
        <f t="shared" si="30" ref="X21:X26">(S21/100)*60</f>
        <v>540</v>
      </c>
      <c r="Y21" s="160">
        <f t="shared" si="31" ref="Y21:Y26">(S21/100)*55</f>
        <v>495</v>
      </c>
      <c r="Z21" s="256">
        <f t="shared" si="32" ref="Z21:Z26">(S21/100)*50</f>
        <v>450</v>
      </c>
      <c r="AA21" s="548">
        <f t="shared" si="2"/>
        <v>1260</v>
      </c>
      <c r="AB21" s="207">
        <f t="shared" si="33" ref="AB21:AB26">(AA21/100)*80</f>
        <v>1008</v>
      </c>
      <c r="AC21" s="160">
        <f t="shared" si="34" ref="AC21:AC26">(AA21/100)*75</f>
        <v>945</v>
      </c>
      <c r="AD21" s="159">
        <f t="shared" si="35" ref="AD21:AD71">(AA21/100)*70</f>
        <v>882</v>
      </c>
      <c r="AE21" s="160">
        <f t="shared" si="36" ref="AE21:AE71">(AA21/100)*65</f>
        <v>819</v>
      </c>
      <c r="AF21" s="159">
        <f t="shared" si="37" ref="AF21:AF26">(AA21/100)*60</f>
        <v>756</v>
      </c>
      <c r="AG21" s="345">
        <v>20</v>
      </c>
      <c r="AH21" s="510">
        <v>2000</v>
      </c>
      <c r="AI21" s="194">
        <f t="shared" si="3"/>
        <v>1600</v>
      </c>
      <c r="AJ21" s="163">
        <f t="shared" si="4"/>
        <v>1500</v>
      </c>
      <c r="AK21" s="162">
        <f t="shared" si="38" ref="AK21:AK71">(AH21/100)*70</f>
        <v>1400</v>
      </c>
      <c r="AL21" s="163">
        <f t="shared" si="39" ref="AL21:AL71">(AH21/100)*65</f>
        <v>1300</v>
      </c>
      <c r="AM21" s="162">
        <f t="shared" si="5"/>
        <v>1200</v>
      </c>
      <c r="AN21" s="163">
        <f t="shared" si="6"/>
        <v>1100</v>
      </c>
      <c r="AO21" s="203">
        <f t="shared" si="7"/>
        <v>1000</v>
      </c>
      <c r="AP21" s="348">
        <v>30</v>
      </c>
      <c r="AQ21" s="510">
        <v>2900</v>
      </c>
      <c r="AR21" s="194">
        <f t="shared" si="8"/>
        <v>2320</v>
      </c>
      <c r="AS21" s="163">
        <f t="shared" si="9"/>
        <v>2175</v>
      </c>
      <c r="AT21" s="162">
        <f t="shared" si="10"/>
        <v>2030</v>
      </c>
      <c r="AU21" s="163">
        <f t="shared" si="11"/>
        <v>1885</v>
      </c>
      <c r="AV21" s="162">
        <f t="shared" si="12"/>
        <v>1740</v>
      </c>
      <c r="AW21" s="163">
        <f t="shared" si="13"/>
        <v>1595</v>
      </c>
      <c r="AX21" s="203">
        <f t="shared" si="14"/>
        <v>1450</v>
      </c>
      <c r="AY21" s="214"/>
      <c r="BL21" s="58" t="s">
        <v>11</v>
      </c>
    </row>
    <row r="22" spans="1:51" s="58" customFormat="1" ht="32" customHeight="1">
      <c r="A22" s="143" t="s">
        <v>173</v>
      </c>
      <c r="B22" s="131" t="s">
        <v>47</v>
      </c>
      <c r="C22" s="132" t="s">
        <v>23</v>
      </c>
      <c r="D22" s="548">
        <v>400</v>
      </c>
      <c r="E22" s="339">
        <f t="shared" si="15"/>
        <v>320</v>
      </c>
      <c r="F22" s="160">
        <f t="shared" si="16"/>
        <v>300</v>
      </c>
      <c r="G22" s="159">
        <f t="shared" si="17"/>
        <v>280</v>
      </c>
      <c r="H22" s="160">
        <f t="shared" si="18"/>
        <v>260</v>
      </c>
      <c r="I22" s="159">
        <f t="shared" si="0"/>
        <v>240</v>
      </c>
      <c r="J22" s="335">
        <f t="shared" si="1"/>
        <v>220</v>
      </c>
      <c r="K22" s="544">
        <v>950</v>
      </c>
      <c r="L22" s="339">
        <f t="shared" si="19"/>
        <v>760</v>
      </c>
      <c r="M22" s="160">
        <f t="shared" si="20"/>
        <v>712.50</v>
      </c>
      <c r="N22" s="159">
        <f t="shared" si="21"/>
        <v>665</v>
      </c>
      <c r="O22" s="160">
        <f t="shared" si="22"/>
        <v>617.50</v>
      </c>
      <c r="P22" s="159">
        <f t="shared" si="23"/>
        <v>570</v>
      </c>
      <c r="Q22" s="160">
        <f t="shared" si="24"/>
        <v>522.50</v>
      </c>
      <c r="R22" s="256">
        <f t="shared" si="25"/>
        <v>475</v>
      </c>
      <c r="S22" s="548">
        <v>1800</v>
      </c>
      <c r="T22" s="207">
        <f t="shared" si="26"/>
        <v>1440</v>
      </c>
      <c r="U22" s="160">
        <f t="shared" si="27"/>
        <v>1350</v>
      </c>
      <c r="V22" s="159">
        <f t="shared" si="28"/>
        <v>1260</v>
      </c>
      <c r="W22" s="160">
        <f t="shared" si="29"/>
        <v>1170</v>
      </c>
      <c r="X22" s="159">
        <f t="shared" si="30"/>
        <v>1080</v>
      </c>
      <c r="Y22" s="160">
        <f t="shared" si="31"/>
        <v>990</v>
      </c>
      <c r="Z22" s="256">
        <f t="shared" si="32"/>
        <v>900</v>
      </c>
      <c r="AA22" s="548">
        <f t="shared" si="2"/>
        <v>2520</v>
      </c>
      <c r="AB22" s="207">
        <f t="shared" si="33"/>
        <v>2016</v>
      </c>
      <c r="AC22" s="160">
        <f t="shared" si="34"/>
        <v>1890</v>
      </c>
      <c r="AD22" s="159">
        <f t="shared" si="35"/>
        <v>1764</v>
      </c>
      <c r="AE22" s="160">
        <f t="shared" si="36"/>
        <v>1638</v>
      </c>
      <c r="AF22" s="159">
        <f t="shared" si="37"/>
        <v>1512</v>
      </c>
      <c r="AG22" s="345">
        <v>25</v>
      </c>
      <c r="AH22" s="510">
        <v>2200</v>
      </c>
      <c r="AI22" s="194">
        <f t="shared" si="3"/>
        <v>1760</v>
      </c>
      <c r="AJ22" s="163">
        <f t="shared" si="4"/>
        <v>1650</v>
      </c>
      <c r="AK22" s="162">
        <f t="shared" si="38"/>
        <v>1540</v>
      </c>
      <c r="AL22" s="163">
        <f t="shared" si="39"/>
        <v>1430</v>
      </c>
      <c r="AM22" s="162">
        <f t="shared" si="5"/>
        <v>1320</v>
      </c>
      <c r="AN22" s="163">
        <f t="shared" si="6"/>
        <v>1210</v>
      </c>
      <c r="AO22" s="203">
        <f t="shared" si="7"/>
        <v>1100</v>
      </c>
      <c r="AP22" s="348">
        <v>50</v>
      </c>
      <c r="AQ22" s="510">
        <v>3600</v>
      </c>
      <c r="AR22" s="194">
        <f t="shared" si="8"/>
        <v>2880</v>
      </c>
      <c r="AS22" s="163">
        <f t="shared" si="9"/>
        <v>2700</v>
      </c>
      <c r="AT22" s="162">
        <f t="shared" si="10"/>
        <v>2520</v>
      </c>
      <c r="AU22" s="163">
        <f t="shared" si="11"/>
        <v>2340</v>
      </c>
      <c r="AV22" s="162">
        <f t="shared" si="12"/>
        <v>2160</v>
      </c>
      <c r="AW22" s="163">
        <f t="shared" si="13"/>
        <v>1980</v>
      </c>
      <c r="AX22" s="203">
        <f t="shared" si="14"/>
        <v>1800</v>
      </c>
      <c r="AY22" s="215"/>
    </row>
    <row r="23" spans="1:51" s="498" customFormat="1" ht="32" customHeight="1">
      <c r="A23" s="233" t="s">
        <v>175</v>
      </c>
      <c r="B23" s="492" t="s">
        <v>47</v>
      </c>
      <c r="C23" s="493" t="s">
        <v>23</v>
      </c>
      <c r="D23" s="576">
        <v>700</v>
      </c>
      <c r="E23" s="559">
        <f t="shared" si="15"/>
        <v>560</v>
      </c>
      <c r="F23" s="560">
        <f t="shared" si="16"/>
        <v>525</v>
      </c>
      <c r="G23" s="561">
        <f t="shared" si="40" ref="G23">(D23/100)*70</f>
        <v>490</v>
      </c>
      <c r="H23" s="560">
        <f t="shared" si="41" ref="H23">(D23/100)*65</f>
        <v>455</v>
      </c>
      <c r="I23" s="561">
        <f t="shared" si="0"/>
        <v>420</v>
      </c>
      <c r="J23" s="562">
        <f t="shared" si="1"/>
        <v>385</v>
      </c>
      <c r="K23" s="545">
        <v>1650</v>
      </c>
      <c r="L23" s="559">
        <f t="shared" si="19"/>
        <v>1320</v>
      </c>
      <c r="M23" s="560">
        <f t="shared" si="20"/>
        <v>1237.50</v>
      </c>
      <c r="N23" s="561">
        <f t="shared" si="21"/>
        <v>1155</v>
      </c>
      <c r="O23" s="560">
        <f t="shared" si="22"/>
        <v>1072.50</v>
      </c>
      <c r="P23" s="561">
        <f t="shared" si="23"/>
        <v>990</v>
      </c>
      <c r="Q23" s="560">
        <f t="shared" si="24"/>
        <v>907.50</v>
      </c>
      <c r="R23" s="563">
        <f t="shared" si="25"/>
        <v>825</v>
      </c>
      <c r="S23" s="576">
        <v>3200</v>
      </c>
      <c r="T23" s="564">
        <f t="shared" si="26"/>
        <v>2560</v>
      </c>
      <c r="U23" s="560">
        <f t="shared" si="27"/>
        <v>2400</v>
      </c>
      <c r="V23" s="561">
        <f t="shared" si="28"/>
        <v>2240</v>
      </c>
      <c r="W23" s="560">
        <f t="shared" si="29"/>
        <v>2080</v>
      </c>
      <c r="X23" s="561">
        <f t="shared" si="30"/>
        <v>1920</v>
      </c>
      <c r="Y23" s="560">
        <f t="shared" si="31"/>
        <v>1760</v>
      </c>
      <c r="Z23" s="563">
        <f t="shared" si="32"/>
        <v>1600</v>
      </c>
      <c r="AA23" s="576">
        <f t="shared" si="2"/>
        <v>4480</v>
      </c>
      <c r="AB23" s="564">
        <f t="shared" si="33"/>
        <v>3584</v>
      </c>
      <c r="AC23" s="560">
        <f t="shared" si="34"/>
        <v>3360</v>
      </c>
      <c r="AD23" s="561">
        <f t="shared" si="42" ref="AD23">(AA23/100)*70</f>
        <v>3136</v>
      </c>
      <c r="AE23" s="560">
        <f t="shared" si="43" ref="AE23">(AA23/100)*65</f>
        <v>2912</v>
      </c>
      <c r="AF23" s="561">
        <f t="shared" si="37"/>
        <v>2688</v>
      </c>
      <c r="AG23" s="565">
        <v>25</v>
      </c>
      <c r="AH23" s="511">
        <v>2850</v>
      </c>
      <c r="AI23" s="566">
        <f t="shared" si="3"/>
        <v>2280</v>
      </c>
      <c r="AJ23" s="567">
        <f t="shared" si="4"/>
        <v>2137.50</v>
      </c>
      <c r="AK23" s="568">
        <f t="shared" si="44" ref="AK23">(AH23/100)*70</f>
        <v>1995</v>
      </c>
      <c r="AL23" s="567">
        <f t="shared" si="45" ref="AL23">(AH23/100)*65</f>
        <v>1852.50</v>
      </c>
      <c r="AM23" s="568">
        <f t="shared" si="5"/>
        <v>1710</v>
      </c>
      <c r="AN23" s="567">
        <f t="shared" si="6"/>
        <v>1567.50</v>
      </c>
      <c r="AO23" s="569">
        <f t="shared" si="7"/>
        <v>1425</v>
      </c>
      <c r="AP23" s="570">
        <v>50</v>
      </c>
      <c r="AQ23" s="511">
        <v>5000</v>
      </c>
      <c r="AR23" s="566">
        <f t="shared" si="8"/>
        <v>4000</v>
      </c>
      <c r="AS23" s="567">
        <f t="shared" si="9"/>
        <v>3750</v>
      </c>
      <c r="AT23" s="568">
        <f t="shared" si="10"/>
        <v>3500</v>
      </c>
      <c r="AU23" s="567">
        <f t="shared" si="11"/>
        <v>3250</v>
      </c>
      <c r="AV23" s="568">
        <f t="shared" si="12"/>
        <v>3000</v>
      </c>
      <c r="AW23" s="567">
        <f t="shared" si="13"/>
        <v>2750</v>
      </c>
      <c r="AX23" s="569">
        <f t="shared" si="14"/>
        <v>2500</v>
      </c>
      <c r="AY23" s="506"/>
    </row>
    <row r="24" spans="1:51" s="58" customFormat="1" ht="32" customHeight="1">
      <c r="A24" s="144" t="s">
        <v>176</v>
      </c>
      <c r="B24" s="433" t="s">
        <v>1</v>
      </c>
      <c r="C24" s="132" t="s">
        <v>23</v>
      </c>
      <c r="D24" s="548">
        <v>250</v>
      </c>
      <c r="E24" s="339">
        <f t="shared" si="15"/>
        <v>200</v>
      </c>
      <c r="F24" s="160">
        <f t="shared" si="16"/>
        <v>187.50</v>
      </c>
      <c r="G24" s="159">
        <f t="shared" si="17"/>
        <v>175</v>
      </c>
      <c r="H24" s="160">
        <f t="shared" si="18"/>
        <v>162.50</v>
      </c>
      <c r="I24" s="159">
        <f t="shared" si="0"/>
        <v>150</v>
      </c>
      <c r="J24" s="335">
        <f t="shared" si="1"/>
        <v>137.50</v>
      </c>
      <c r="K24" s="544">
        <v>500</v>
      </c>
      <c r="L24" s="339">
        <f t="shared" si="19"/>
        <v>400</v>
      </c>
      <c r="M24" s="160">
        <f t="shared" si="20"/>
        <v>375</v>
      </c>
      <c r="N24" s="159">
        <f t="shared" si="21"/>
        <v>350</v>
      </c>
      <c r="O24" s="160">
        <f t="shared" si="22"/>
        <v>325</v>
      </c>
      <c r="P24" s="159">
        <f t="shared" si="23"/>
        <v>300</v>
      </c>
      <c r="Q24" s="160">
        <f t="shared" si="24"/>
        <v>275</v>
      </c>
      <c r="R24" s="256">
        <f t="shared" si="25"/>
        <v>250</v>
      </c>
      <c r="S24" s="548">
        <v>950</v>
      </c>
      <c r="T24" s="207">
        <f t="shared" si="26"/>
        <v>760</v>
      </c>
      <c r="U24" s="160">
        <f t="shared" si="27"/>
        <v>712.50</v>
      </c>
      <c r="V24" s="159">
        <f t="shared" si="28"/>
        <v>665</v>
      </c>
      <c r="W24" s="160">
        <f t="shared" si="29"/>
        <v>617.50</v>
      </c>
      <c r="X24" s="159">
        <f t="shared" si="30"/>
        <v>570</v>
      </c>
      <c r="Y24" s="160">
        <f t="shared" si="31"/>
        <v>522.50</v>
      </c>
      <c r="Z24" s="256">
        <f t="shared" si="32"/>
        <v>475</v>
      </c>
      <c r="AA24" s="548">
        <f t="shared" si="2"/>
        <v>1330</v>
      </c>
      <c r="AB24" s="207">
        <f t="shared" si="33"/>
        <v>1064</v>
      </c>
      <c r="AC24" s="160">
        <f t="shared" si="34"/>
        <v>997.50</v>
      </c>
      <c r="AD24" s="159">
        <f t="shared" si="35"/>
        <v>931</v>
      </c>
      <c r="AE24" s="160">
        <f t="shared" si="36"/>
        <v>864.50</v>
      </c>
      <c r="AF24" s="159">
        <f t="shared" si="37"/>
        <v>798</v>
      </c>
      <c r="AG24" s="345">
        <v>50</v>
      </c>
      <c r="AH24" s="510">
        <v>2200</v>
      </c>
      <c r="AI24" s="194">
        <f t="shared" si="3"/>
        <v>1760</v>
      </c>
      <c r="AJ24" s="163">
        <f t="shared" si="4"/>
        <v>1650</v>
      </c>
      <c r="AK24" s="162">
        <f t="shared" si="38"/>
        <v>1540</v>
      </c>
      <c r="AL24" s="163">
        <f t="shared" si="39"/>
        <v>1430</v>
      </c>
      <c r="AM24" s="162">
        <f t="shared" si="5"/>
        <v>1320</v>
      </c>
      <c r="AN24" s="163">
        <f t="shared" si="6"/>
        <v>1210</v>
      </c>
      <c r="AO24" s="203">
        <f t="shared" si="7"/>
        <v>1100</v>
      </c>
      <c r="AP24" s="348">
        <v>75</v>
      </c>
      <c r="AQ24" s="510">
        <v>3200</v>
      </c>
      <c r="AR24" s="194">
        <f t="shared" si="8"/>
        <v>2560</v>
      </c>
      <c r="AS24" s="163">
        <f t="shared" si="9"/>
        <v>2400</v>
      </c>
      <c r="AT24" s="162">
        <f t="shared" si="10"/>
        <v>2240</v>
      </c>
      <c r="AU24" s="163">
        <f t="shared" si="11"/>
        <v>2080</v>
      </c>
      <c r="AV24" s="162">
        <f t="shared" si="12"/>
        <v>1920</v>
      </c>
      <c r="AW24" s="163">
        <f t="shared" si="13"/>
        <v>1760</v>
      </c>
      <c r="AX24" s="203">
        <f t="shared" si="14"/>
        <v>1600</v>
      </c>
      <c r="AY24" s="216"/>
    </row>
    <row r="25" spans="1:51" s="58" customFormat="1" ht="32" customHeight="1">
      <c r="A25" s="144" t="s">
        <v>177</v>
      </c>
      <c r="B25" s="133" t="s">
        <v>49</v>
      </c>
      <c r="C25" s="132" t="s">
        <v>23</v>
      </c>
      <c r="D25" s="548">
        <v>250</v>
      </c>
      <c r="E25" s="339">
        <f t="shared" si="15"/>
        <v>200</v>
      </c>
      <c r="F25" s="160">
        <f t="shared" si="16"/>
        <v>187.50</v>
      </c>
      <c r="G25" s="159">
        <f t="shared" si="17"/>
        <v>175</v>
      </c>
      <c r="H25" s="160">
        <f t="shared" si="18"/>
        <v>162.50</v>
      </c>
      <c r="I25" s="159">
        <f t="shared" si="0"/>
        <v>150</v>
      </c>
      <c r="J25" s="335">
        <f t="shared" si="1"/>
        <v>137.50</v>
      </c>
      <c r="K25" s="544">
        <v>350</v>
      </c>
      <c r="L25" s="339">
        <f t="shared" si="19"/>
        <v>280</v>
      </c>
      <c r="M25" s="160">
        <f t="shared" si="20"/>
        <v>262.50</v>
      </c>
      <c r="N25" s="159">
        <f t="shared" si="21"/>
        <v>245</v>
      </c>
      <c r="O25" s="160">
        <f t="shared" si="22"/>
        <v>227.50</v>
      </c>
      <c r="P25" s="159">
        <f t="shared" si="23"/>
        <v>210</v>
      </c>
      <c r="Q25" s="160">
        <f t="shared" si="24"/>
        <v>192.50</v>
      </c>
      <c r="R25" s="256">
        <f t="shared" si="25"/>
        <v>175</v>
      </c>
      <c r="S25" s="548">
        <v>550</v>
      </c>
      <c r="T25" s="207">
        <f t="shared" si="26"/>
        <v>440</v>
      </c>
      <c r="U25" s="160">
        <f t="shared" si="27"/>
        <v>412.50</v>
      </c>
      <c r="V25" s="159">
        <f t="shared" si="28"/>
        <v>385</v>
      </c>
      <c r="W25" s="160">
        <f t="shared" si="29"/>
        <v>357.50</v>
      </c>
      <c r="X25" s="159">
        <f t="shared" si="30"/>
        <v>330</v>
      </c>
      <c r="Y25" s="160">
        <f t="shared" si="31"/>
        <v>302.50</v>
      </c>
      <c r="Z25" s="256">
        <f t="shared" si="32"/>
        <v>275</v>
      </c>
      <c r="AA25" s="548">
        <f t="shared" si="2"/>
        <v>770</v>
      </c>
      <c r="AB25" s="207">
        <f t="shared" si="33"/>
        <v>616</v>
      </c>
      <c r="AC25" s="160">
        <f t="shared" si="34"/>
        <v>577.50</v>
      </c>
      <c r="AD25" s="159">
        <f t="shared" si="35"/>
        <v>539</v>
      </c>
      <c r="AE25" s="160">
        <f t="shared" si="36"/>
        <v>500.50</v>
      </c>
      <c r="AF25" s="159">
        <f t="shared" si="37"/>
        <v>462</v>
      </c>
      <c r="AG25" s="345">
        <v>25</v>
      </c>
      <c r="AH25" s="510">
        <v>1550</v>
      </c>
      <c r="AI25" s="194">
        <f t="shared" si="3"/>
        <v>1240</v>
      </c>
      <c r="AJ25" s="163">
        <f t="shared" si="4"/>
        <v>1162.50</v>
      </c>
      <c r="AK25" s="162">
        <f t="shared" si="38"/>
        <v>1085</v>
      </c>
      <c r="AL25" s="163">
        <f t="shared" si="39"/>
        <v>1007.50</v>
      </c>
      <c r="AM25" s="162">
        <f t="shared" si="5"/>
        <v>930</v>
      </c>
      <c r="AN25" s="163">
        <f t="shared" si="6"/>
        <v>852.50</v>
      </c>
      <c r="AO25" s="203">
        <f t="shared" si="7"/>
        <v>775</v>
      </c>
      <c r="AP25" s="348">
        <v>50</v>
      </c>
      <c r="AQ25" s="510">
        <v>2350</v>
      </c>
      <c r="AR25" s="194">
        <f t="shared" si="8"/>
        <v>1880</v>
      </c>
      <c r="AS25" s="163">
        <f t="shared" si="9"/>
        <v>1762.50</v>
      </c>
      <c r="AT25" s="162">
        <f t="shared" si="10"/>
        <v>1645</v>
      </c>
      <c r="AU25" s="163">
        <f t="shared" si="11"/>
        <v>1527.50</v>
      </c>
      <c r="AV25" s="162">
        <f t="shared" si="12"/>
        <v>1410</v>
      </c>
      <c r="AW25" s="163">
        <f t="shared" si="13"/>
        <v>1292.50</v>
      </c>
      <c r="AX25" s="203">
        <f t="shared" si="14"/>
        <v>1175</v>
      </c>
      <c r="AY25" s="216"/>
    </row>
    <row r="26" spans="1:51" s="58" customFormat="1" ht="32" customHeight="1" thickBot="1">
      <c r="A26" s="145" t="s">
        <v>178</v>
      </c>
      <c r="B26" s="134" t="s">
        <v>50</v>
      </c>
      <c r="C26" s="135" t="s">
        <v>23</v>
      </c>
      <c r="D26" s="549">
        <v>300</v>
      </c>
      <c r="E26" s="340">
        <f t="shared" si="15"/>
        <v>240</v>
      </c>
      <c r="F26" s="161">
        <f t="shared" si="16"/>
        <v>225</v>
      </c>
      <c r="G26" s="187">
        <f t="shared" si="17"/>
        <v>210</v>
      </c>
      <c r="H26" s="161">
        <f t="shared" si="18"/>
        <v>195</v>
      </c>
      <c r="I26" s="187">
        <f t="shared" si="0"/>
        <v>180</v>
      </c>
      <c r="J26" s="334">
        <f t="shared" si="1"/>
        <v>165</v>
      </c>
      <c r="K26" s="544">
        <v>700</v>
      </c>
      <c r="L26" s="340">
        <f t="shared" si="19"/>
        <v>560</v>
      </c>
      <c r="M26" s="161">
        <f t="shared" si="20"/>
        <v>525</v>
      </c>
      <c r="N26" s="187">
        <f t="shared" si="21"/>
        <v>490</v>
      </c>
      <c r="O26" s="161">
        <f t="shared" si="22"/>
        <v>455</v>
      </c>
      <c r="P26" s="187">
        <f t="shared" si="23"/>
        <v>420</v>
      </c>
      <c r="Q26" s="161">
        <f t="shared" si="24"/>
        <v>385</v>
      </c>
      <c r="R26" s="255">
        <f t="shared" si="25"/>
        <v>350</v>
      </c>
      <c r="S26" s="549">
        <v>1300</v>
      </c>
      <c r="T26" s="208">
        <f t="shared" si="26"/>
        <v>1040</v>
      </c>
      <c r="U26" s="161">
        <f t="shared" si="27"/>
        <v>975</v>
      </c>
      <c r="V26" s="187">
        <f t="shared" si="28"/>
        <v>910</v>
      </c>
      <c r="W26" s="161">
        <f t="shared" si="29"/>
        <v>845</v>
      </c>
      <c r="X26" s="187">
        <f t="shared" si="30"/>
        <v>780</v>
      </c>
      <c r="Y26" s="161">
        <f t="shared" si="31"/>
        <v>715</v>
      </c>
      <c r="Z26" s="255">
        <f t="shared" si="32"/>
        <v>650</v>
      </c>
      <c r="AA26" s="549">
        <f t="shared" si="2"/>
        <v>1820</v>
      </c>
      <c r="AB26" s="208">
        <f t="shared" si="33"/>
        <v>1456</v>
      </c>
      <c r="AC26" s="161">
        <f t="shared" si="34"/>
        <v>1365</v>
      </c>
      <c r="AD26" s="187">
        <f t="shared" si="35"/>
        <v>1274</v>
      </c>
      <c r="AE26" s="161">
        <f t="shared" si="36"/>
        <v>1183</v>
      </c>
      <c r="AF26" s="187">
        <f t="shared" si="37"/>
        <v>1092</v>
      </c>
      <c r="AG26" s="346">
        <v>30</v>
      </c>
      <c r="AH26" s="510">
        <v>2050</v>
      </c>
      <c r="AI26" s="195">
        <f t="shared" si="3"/>
        <v>1640</v>
      </c>
      <c r="AJ26" s="189">
        <f t="shared" si="4"/>
        <v>1537.50</v>
      </c>
      <c r="AK26" s="188">
        <f t="shared" si="38"/>
        <v>1435</v>
      </c>
      <c r="AL26" s="189">
        <f t="shared" si="39"/>
        <v>1332.50</v>
      </c>
      <c r="AM26" s="188">
        <f t="shared" si="5"/>
        <v>1230</v>
      </c>
      <c r="AN26" s="189">
        <f t="shared" si="6"/>
        <v>1127.50</v>
      </c>
      <c r="AO26" s="204">
        <f t="shared" si="7"/>
        <v>1025</v>
      </c>
      <c r="AP26" s="349">
        <v>50</v>
      </c>
      <c r="AQ26" s="510">
        <v>3100</v>
      </c>
      <c r="AR26" s="195">
        <f t="shared" si="8"/>
        <v>2480</v>
      </c>
      <c r="AS26" s="189">
        <f t="shared" si="9"/>
        <v>2325</v>
      </c>
      <c r="AT26" s="188">
        <f t="shared" si="10"/>
        <v>2170</v>
      </c>
      <c r="AU26" s="189">
        <f t="shared" si="11"/>
        <v>2015</v>
      </c>
      <c r="AV26" s="188">
        <f t="shared" si="12"/>
        <v>1860</v>
      </c>
      <c r="AW26" s="189">
        <f t="shared" si="13"/>
        <v>1705</v>
      </c>
      <c r="AX26" s="204">
        <f t="shared" si="14"/>
        <v>1550</v>
      </c>
      <c r="AY26" s="217"/>
    </row>
    <row r="27" spans="1:64" s="5" customFormat="1" ht="21" thickBot="1">
      <c r="A27" s="351"/>
      <c r="B27" s="95"/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 t="s">
        <v>155</v>
      </c>
      <c r="Q27" s="95"/>
      <c r="R27" s="95"/>
      <c r="S27" s="95"/>
      <c r="T27" s="95"/>
      <c r="U27" s="95"/>
      <c r="V27" s="95"/>
      <c r="W27" s="95"/>
      <c r="X27" s="95" t="s">
        <v>155</v>
      </c>
      <c r="Y27" s="95"/>
      <c r="Z27" s="95"/>
      <c r="AA27" s="95"/>
      <c r="AB27" s="95"/>
      <c r="AC27" s="95"/>
      <c r="AD27" s="95"/>
      <c r="AE27" s="95"/>
      <c r="AF27" s="95" t="s">
        <v>155</v>
      </c>
      <c r="AG27" s="95"/>
      <c r="AH27" s="95"/>
      <c r="AI27" s="95"/>
      <c r="AJ27" s="95"/>
      <c r="AK27" s="95"/>
      <c r="AL27" s="95"/>
      <c r="AM27" s="95"/>
      <c r="AN27" s="95"/>
      <c r="AO27" s="95"/>
      <c r="AP27" s="95"/>
      <c r="AQ27" s="95"/>
      <c r="AR27" s="95"/>
      <c r="AS27" s="95"/>
      <c r="AT27" s="95"/>
      <c r="AU27" s="95"/>
      <c r="AV27" s="95"/>
      <c r="AW27" s="95"/>
      <c r="AX27" s="95"/>
      <c r="AY27" s="608"/>
      <c r="BL27" s="12"/>
    </row>
    <row r="28" spans="1:64" s="5" customFormat="1" ht="40" customHeight="1" thickBot="1">
      <c r="A28" s="44" t="s">
        <v>38</v>
      </c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183"/>
      <c r="AY28" s="213"/>
      <c r="BL28" s="12"/>
    </row>
    <row r="29" spans="1:51" s="58" customFormat="1" ht="32" customHeight="1">
      <c r="A29" s="142" t="s">
        <v>179</v>
      </c>
      <c r="B29" s="176" t="s">
        <v>2</v>
      </c>
      <c r="C29" s="177" t="s">
        <v>23</v>
      </c>
      <c r="D29" s="551">
        <v>300</v>
      </c>
      <c r="E29" s="352">
        <f t="shared" si="46" ref="E29:E32">(D29/100)*80</f>
        <v>240</v>
      </c>
      <c r="F29" s="169">
        <f t="shared" si="47" ref="F29:F32">(D29/100)*75</f>
        <v>225</v>
      </c>
      <c r="G29" s="168">
        <f t="shared" si="48" ref="G29:G32">(D29/100)*70</f>
        <v>210</v>
      </c>
      <c r="H29" s="169">
        <f t="shared" si="49" ref="H29:H32">(D29/100)*65</f>
        <v>195</v>
      </c>
      <c r="I29" s="168">
        <f>(D29/100)*60</f>
        <v>180</v>
      </c>
      <c r="J29" s="353">
        <f>(D29/100)*55</f>
        <v>165</v>
      </c>
      <c r="K29" s="544">
        <v>700</v>
      </c>
      <c r="L29" s="352">
        <f t="shared" si="50" ref="L29:L32">(K29/100)*80</f>
        <v>560</v>
      </c>
      <c r="M29" s="169">
        <f t="shared" si="51" ref="M29:M32">(K29/100)*75</f>
        <v>525</v>
      </c>
      <c r="N29" s="168">
        <f>(K29/100)*70</f>
        <v>490</v>
      </c>
      <c r="O29" s="169">
        <f>(K29/100)*65</f>
        <v>455</v>
      </c>
      <c r="P29" s="168">
        <f>(K29/100)*60</f>
        <v>420</v>
      </c>
      <c r="Q29" s="169">
        <f>(K29/100)*55</f>
        <v>385</v>
      </c>
      <c r="R29" s="354">
        <f>(K29/100)*50</f>
        <v>350</v>
      </c>
      <c r="S29" s="551">
        <v>1250</v>
      </c>
      <c r="T29" s="206">
        <f t="shared" si="52" ref="T29:T32">(S29/100)*80</f>
        <v>1000</v>
      </c>
      <c r="U29" s="169">
        <f t="shared" si="53" ref="U29:U32">(S29/100)*75</f>
        <v>937.50</v>
      </c>
      <c r="V29" s="168">
        <f>(S29/100)*70</f>
        <v>875</v>
      </c>
      <c r="W29" s="169">
        <f>(S29/100)*65</f>
        <v>812.50</v>
      </c>
      <c r="X29" s="168">
        <f>(S29/100)*60</f>
        <v>750</v>
      </c>
      <c r="Y29" s="169">
        <f>(S29/100)*55</f>
        <v>687.50</v>
      </c>
      <c r="Z29" s="354">
        <f>(S29/100)*50</f>
        <v>625</v>
      </c>
      <c r="AA29" s="551">
        <f t="shared" si="2"/>
        <v>1750</v>
      </c>
      <c r="AB29" s="206">
        <f t="shared" si="54" ref="AB29:AB32">(AA29/100)*80</f>
        <v>1400</v>
      </c>
      <c r="AC29" s="169">
        <f t="shared" si="55" ref="AC29:AC32">(AA29/100)*75</f>
        <v>1312.50</v>
      </c>
      <c r="AD29" s="168">
        <f>(AA29/100)*70</f>
        <v>1225</v>
      </c>
      <c r="AE29" s="169">
        <f>(AA29/100)*65</f>
        <v>1137.50</v>
      </c>
      <c r="AF29" s="168">
        <f>(AA29/100)*60</f>
        <v>1050</v>
      </c>
      <c r="AG29" s="355">
        <v>50</v>
      </c>
      <c r="AH29" s="510">
        <v>2500</v>
      </c>
      <c r="AI29" s="356">
        <f t="shared" si="56" ref="AI29:AI32">(AH29/100)*80</f>
        <v>2000</v>
      </c>
      <c r="AJ29" s="171">
        <f t="shared" si="57" ref="AJ29:AJ32">(AH29/100)*75</f>
        <v>1875</v>
      </c>
      <c r="AK29" s="170">
        <f t="shared" si="38"/>
        <v>1750</v>
      </c>
      <c r="AL29" s="171">
        <f t="shared" si="39"/>
        <v>1625</v>
      </c>
      <c r="AM29" s="170">
        <f t="shared" si="58" ref="AM29:AM32">(AH29/100)*60</f>
        <v>1500</v>
      </c>
      <c r="AN29" s="171">
        <f t="shared" si="59" ref="AN29:AN32">(AH29/100)*55</f>
        <v>1375</v>
      </c>
      <c r="AO29" s="290">
        <f t="shared" si="60" ref="AO29:AO32">(AH29/100)*50</f>
        <v>1250</v>
      </c>
      <c r="AP29" s="347">
        <v>100</v>
      </c>
      <c r="AQ29" s="510">
        <v>4300</v>
      </c>
      <c r="AR29" s="193">
        <f t="shared" si="8"/>
        <v>3440</v>
      </c>
      <c r="AS29" s="201">
        <f t="shared" si="61" ref="AS29:AS32">(AQ29/100)*75</f>
        <v>3225</v>
      </c>
      <c r="AT29" s="258">
        <f t="shared" si="62" ref="AT29:AT32">(AQ29/100)*70</f>
        <v>3010</v>
      </c>
      <c r="AU29" s="201">
        <f t="shared" si="63" ref="AU29:AU32">(AQ29/100)*65</f>
        <v>2795</v>
      </c>
      <c r="AV29" s="258">
        <f t="shared" si="64" ref="AV29:AV32">(AQ29/100)*60</f>
        <v>2580</v>
      </c>
      <c r="AW29" s="201">
        <f t="shared" si="65" ref="AW29:AW32">(AQ29/100)*55</f>
        <v>2365</v>
      </c>
      <c r="AX29" s="202">
        <f t="shared" si="66" ref="AX29:AX32">(AQ29/100)*50</f>
        <v>2150</v>
      </c>
      <c r="AY29" s="214"/>
    </row>
    <row r="30" spans="1:51" s="58" customFormat="1" ht="32" customHeight="1">
      <c r="A30" s="143" t="s">
        <v>104</v>
      </c>
      <c r="B30" s="131" t="s">
        <v>210</v>
      </c>
      <c r="C30" s="132" t="s">
        <v>23</v>
      </c>
      <c r="D30" s="548">
        <v>250</v>
      </c>
      <c r="E30" s="339">
        <f t="shared" si="46"/>
        <v>200</v>
      </c>
      <c r="F30" s="160">
        <f t="shared" si="47"/>
        <v>187.50</v>
      </c>
      <c r="G30" s="159">
        <f t="shared" si="48"/>
        <v>175</v>
      </c>
      <c r="H30" s="160">
        <f t="shared" si="49"/>
        <v>162.50</v>
      </c>
      <c r="I30" s="159">
        <f>(D30/100)*60</f>
        <v>150</v>
      </c>
      <c r="J30" s="335">
        <f>(D30/100)*55</f>
        <v>137.50</v>
      </c>
      <c r="K30" s="544">
        <v>400</v>
      </c>
      <c r="L30" s="339">
        <f t="shared" si="50"/>
        <v>320</v>
      </c>
      <c r="M30" s="160">
        <f t="shared" si="51"/>
        <v>300</v>
      </c>
      <c r="N30" s="159">
        <f>(K30/100)*70</f>
        <v>280</v>
      </c>
      <c r="O30" s="160">
        <f>(K30/100)*65</f>
        <v>260</v>
      </c>
      <c r="P30" s="159">
        <f>(K30/100)*60</f>
        <v>240</v>
      </c>
      <c r="Q30" s="160">
        <f>(K30/100)*55</f>
        <v>220</v>
      </c>
      <c r="R30" s="256">
        <f>(K30/100)*50</f>
        <v>200</v>
      </c>
      <c r="S30" s="548">
        <v>650</v>
      </c>
      <c r="T30" s="207">
        <f t="shared" si="52"/>
        <v>520</v>
      </c>
      <c r="U30" s="160">
        <f t="shared" si="53"/>
        <v>487.50</v>
      </c>
      <c r="V30" s="159">
        <f>(S30/100)*70</f>
        <v>455</v>
      </c>
      <c r="W30" s="160">
        <f>(S30/100)*65</f>
        <v>422.50</v>
      </c>
      <c r="X30" s="159">
        <f>(S30/100)*60</f>
        <v>390</v>
      </c>
      <c r="Y30" s="160">
        <f>(S30/100)*55</f>
        <v>357.50</v>
      </c>
      <c r="Z30" s="256">
        <f>(S30/100)*50</f>
        <v>325</v>
      </c>
      <c r="AA30" s="548">
        <f t="shared" si="2"/>
        <v>910</v>
      </c>
      <c r="AB30" s="207">
        <f t="shared" si="54"/>
        <v>728</v>
      </c>
      <c r="AC30" s="160">
        <f t="shared" si="55"/>
        <v>682.50</v>
      </c>
      <c r="AD30" s="159">
        <f>(AA30/100)*70</f>
        <v>637</v>
      </c>
      <c r="AE30" s="160">
        <f>(AA30/100)*65</f>
        <v>591.50</v>
      </c>
      <c r="AF30" s="159">
        <f>(AA30/100)*60</f>
        <v>546</v>
      </c>
      <c r="AG30" s="348">
        <v>35</v>
      </c>
      <c r="AH30" s="510">
        <v>1700</v>
      </c>
      <c r="AI30" s="205">
        <f t="shared" si="56"/>
        <v>1360</v>
      </c>
      <c r="AJ30" s="163">
        <f t="shared" si="57"/>
        <v>1275</v>
      </c>
      <c r="AK30" s="162">
        <f t="shared" si="38"/>
        <v>1190</v>
      </c>
      <c r="AL30" s="163">
        <f t="shared" si="39"/>
        <v>1105</v>
      </c>
      <c r="AM30" s="162">
        <f t="shared" si="58"/>
        <v>1020</v>
      </c>
      <c r="AN30" s="163">
        <f t="shared" si="59"/>
        <v>935</v>
      </c>
      <c r="AO30" s="203">
        <f t="shared" si="60"/>
        <v>850</v>
      </c>
      <c r="AP30" s="348">
        <v>65</v>
      </c>
      <c r="AQ30" s="510">
        <v>2650</v>
      </c>
      <c r="AR30" s="194">
        <f t="shared" si="8"/>
        <v>2120</v>
      </c>
      <c r="AS30" s="163">
        <f t="shared" si="61"/>
        <v>1987.50</v>
      </c>
      <c r="AT30" s="162">
        <f t="shared" si="62"/>
        <v>1855</v>
      </c>
      <c r="AU30" s="163">
        <f t="shared" si="63"/>
        <v>1722.50</v>
      </c>
      <c r="AV30" s="162">
        <f t="shared" si="64"/>
        <v>1590</v>
      </c>
      <c r="AW30" s="163">
        <f t="shared" si="65"/>
        <v>1457.50</v>
      </c>
      <c r="AX30" s="203">
        <f t="shared" si="66"/>
        <v>1325</v>
      </c>
      <c r="AY30" s="215"/>
    </row>
    <row r="31" spans="1:51" s="58" customFormat="1" ht="32" customHeight="1">
      <c r="A31" s="143" t="s">
        <v>37</v>
      </c>
      <c r="B31" s="131" t="s">
        <v>211</v>
      </c>
      <c r="C31" s="132" t="s">
        <v>23</v>
      </c>
      <c r="D31" s="548">
        <v>250</v>
      </c>
      <c r="E31" s="339">
        <f t="shared" si="46"/>
        <v>200</v>
      </c>
      <c r="F31" s="160">
        <f t="shared" si="47"/>
        <v>187.50</v>
      </c>
      <c r="G31" s="159">
        <f t="shared" si="48"/>
        <v>175</v>
      </c>
      <c r="H31" s="160">
        <f t="shared" si="49"/>
        <v>162.50</v>
      </c>
      <c r="I31" s="159">
        <f>(D31/100)*60</f>
        <v>150</v>
      </c>
      <c r="J31" s="335">
        <f>(D31/100)*55</f>
        <v>137.50</v>
      </c>
      <c r="K31" s="544">
        <v>400</v>
      </c>
      <c r="L31" s="339">
        <f t="shared" si="50"/>
        <v>320</v>
      </c>
      <c r="M31" s="160">
        <f t="shared" si="51"/>
        <v>300</v>
      </c>
      <c r="N31" s="159">
        <f>(K31/100)*70</f>
        <v>280</v>
      </c>
      <c r="O31" s="160">
        <f>(K31/100)*65</f>
        <v>260</v>
      </c>
      <c r="P31" s="159">
        <f>(K31/100)*60</f>
        <v>240</v>
      </c>
      <c r="Q31" s="160">
        <f>(K31/100)*55</f>
        <v>220</v>
      </c>
      <c r="R31" s="256">
        <f>(K31/100)*50</f>
        <v>200</v>
      </c>
      <c r="S31" s="548">
        <v>700</v>
      </c>
      <c r="T31" s="207">
        <f t="shared" si="52"/>
        <v>560</v>
      </c>
      <c r="U31" s="160">
        <f t="shared" si="53"/>
        <v>525</v>
      </c>
      <c r="V31" s="159">
        <f>(S31/100)*70</f>
        <v>490</v>
      </c>
      <c r="W31" s="160">
        <f>(S31/100)*65</f>
        <v>455</v>
      </c>
      <c r="X31" s="159">
        <f>(S31/100)*60</f>
        <v>420</v>
      </c>
      <c r="Y31" s="160">
        <f>(S31/100)*55</f>
        <v>385</v>
      </c>
      <c r="Z31" s="256">
        <f>(S31/100)*50</f>
        <v>350</v>
      </c>
      <c r="AA31" s="548">
        <f t="shared" si="2"/>
        <v>980</v>
      </c>
      <c r="AB31" s="207">
        <f t="shared" si="54"/>
        <v>784</v>
      </c>
      <c r="AC31" s="160">
        <f t="shared" si="55"/>
        <v>735</v>
      </c>
      <c r="AD31" s="159">
        <f>(AA31/100)*70</f>
        <v>686</v>
      </c>
      <c r="AE31" s="160">
        <f>(AA31/100)*65</f>
        <v>637</v>
      </c>
      <c r="AF31" s="159">
        <f>(AA31/100)*60</f>
        <v>588</v>
      </c>
      <c r="AG31" s="348">
        <v>25</v>
      </c>
      <c r="AH31" s="510">
        <v>1600</v>
      </c>
      <c r="AI31" s="205">
        <f t="shared" si="56"/>
        <v>1280</v>
      </c>
      <c r="AJ31" s="163">
        <f t="shared" si="57"/>
        <v>1200</v>
      </c>
      <c r="AK31" s="162">
        <f t="shared" si="38"/>
        <v>1120</v>
      </c>
      <c r="AL31" s="163">
        <f t="shared" si="39"/>
        <v>1040</v>
      </c>
      <c r="AM31" s="162">
        <f t="shared" si="58"/>
        <v>960</v>
      </c>
      <c r="AN31" s="163">
        <f t="shared" si="59"/>
        <v>880</v>
      </c>
      <c r="AO31" s="203">
        <f t="shared" si="60"/>
        <v>800</v>
      </c>
      <c r="AP31" s="348">
        <v>50</v>
      </c>
      <c r="AQ31" s="510">
        <v>2500</v>
      </c>
      <c r="AR31" s="194">
        <f t="shared" si="8"/>
        <v>2000</v>
      </c>
      <c r="AS31" s="163">
        <f t="shared" si="61"/>
        <v>1875</v>
      </c>
      <c r="AT31" s="162">
        <f t="shared" si="62"/>
        <v>1750</v>
      </c>
      <c r="AU31" s="163">
        <f t="shared" si="63"/>
        <v>1625</v>
      </c>
      <c r="AV31" s="162">
        <f t="shared" si="64"/>
        <v>1500</v>
      </c>
      <c r="AW31" s="163">
        <f t="shared" si="65"/>
        <v>1375</v>
      </c>
      <c r="AX31" s="203">
        <f t="shared" si="66"/>
        <v>1250</v>
      </c>
      <c r="AY31" s="216"/>
    </row>
    <row r="32" spans="1:51" s="58" customFormat="1" ht="32" customHeight="1" thickBot="1">
      <c r="A32" s="143" t="s">
        <v>54</v>
      </c>
      <c r="B32" s="131" t="s">
        <v>209</v>
      </c>
      <c r="C32" s="132" t="s">
        <v>23</v>
      </c>
      <c r="D32" s="549">
        <v>250</v>
      </c>
      <c r="E32" s="340">
        <f t="shared" si="46"/>
        <v>200</v>
      </c>
      <c r="F32" s="161">
        <f t="shared" si="47"/>
        <v>187.50</v>
      </c>
      <c r="G32" s="187">
        <f t="shared" si="48"/>
        <v>175</v>
      </c>
      <c r="H32" s="161">
        <f t="shared" si="49"/>
        <v>162.50</v>
      </c>
      <c r="I32" s="187">
        <f>(D32/100)*60</f>
        <v>150</v>
      </c>
      <c r="J32" s="334">
        <f>(D32/100)*55</f>
        <v>137.50</v>
      </c>
      <c r="K32" s="544">
        <v>350</v>
      </c>
      <c r="L32" s="340">
        <f t="shared" si="50"/>
        <v>280</v>
      </c>
      <c r="M32" s="161">
        <f t="shared" si="51"/>
        <v>262.50</v>
      </c>
      <c r="N32" s="187">
        <f>(K32/100)*70</f>
        <v>245</v>
      </c>
      <c r="O32" s="161">
        <f>(K32/100)*65</f>
        <v>227.50</v>
      </c>
      <c r="P32" s="187">
        <f>(K32/100)*60</f>
        <v>210</v>
      </c>
      <c r="Q32" s="161">
        <f>(K32/100)*55</f>
        <v>192.50</v>
      </c>
      <c r="R32" s="255">
        <f>(K32/100)*50</f>
        <v>175</v>
      </c>
      <c r="S32" s="549">
        <v>600</v>
      </c>
      <c r="T32" s="208">
        <f t="shared" si="52"/>
        <v>480</v>
      </c>
      <c r="U32" s="161">
        <f t="shared" si="53"/>
        <v>450</v>
      </c>
      <c r="V32" s="187">
        <f>(S32/100)*70</f>
        <v>420</v>
      </c>
      <c r="W32" s="161">
        <f>(S32/100)*65</f>
        <v>390</v>
      </c>
      <c r="X32" s="187">
        <f>(S32/100)*60</f>
        <v>360</v>
      </c>
      <c r="Y32" s="161">
        <f>(S32/100)*55</f>
        <v>330</v>
      </c>
      <c r="Z32" s="255">
        <f>(S32/100)*50</f>
        <v>300</v>
      </c>
      <c r="AA32" s="549">
        <f t="shared" si="2"/>
        <v>840</v>
      </c>
      <c r="AB32" s="208">
        <f t="shared" si="54"/>
        <v>672</v>
      </c>
      <c r="AC32" s="161">
        <f t="shared" si="55"/>
        <v>630</v>
      </c>
      <c r="AD32" s="187">
        <f>(AA32/100)*70</f>
        <v>588</v>
      </c>
      <c r="AE32" s="161">
        <f>(AA32/100)*65</f>
        <v>546</v>
      </c>
      <c r="AF32" s="187">
        <f>(AA32/100)*60</f>
        <v>504</v>
      </c>
      <c r="AG32" s="349">
        <v>25</v>
      </c>
      <c r="AH32" s="510">
        <v>1550</v>
      </c>
      <c r="AI32" s="350">
        <f t="shared" si="56"/>
        <v>1240</v>
      </c>
      <c r="AJ32" s="189">
        <f t="shared" si="57"/>
        <v>1162.50</v>
      </c>
      <c r="AK32" s="188">
        <f t="shared" si="38"/>
        <v>1085</v>
      </c>
      <c r="AL32" s="189">
        <f t="shared" si="39"/>
        <v>1007.50</v>
      </c>
      <c r="AM32" s="188">
        <f t="shared" si="58"/>
        <v>930</v>
      </c>
      <c r="AN32" s="189">
        <f t="shared" si="59"/>
        <v>852.50</v>
      </c>
      <c r="AO32" s="204">
        <f t="shared" si="60"/>
        <v>775</v>
      </c>
      <c r="AP32" s="349">
        <v>50</v>
      </c>
      <c r="AQ32" s="510">
        <v>2400</v>
      </c>
      <c r="AR32" s="195">
        <f t="shared" si="8"/>
        <v>1920</v>
      </c>
      <c r="AS32" s="189">
        <f t="shared" si="61"/>
        <v>1800</v>
      </c>
      <c r="AT32" s="188">
        <f t="shared" si="62"/>
        <v>1680</v>
      </c>
      <c r="AU32" s="189">
        <f t="shared" si="63"/>
        <v>1560</v>
      </c>
      <c r="AV32" s="188">
        <f t="shared" si="64"/>
        <v>1440</v>
      </c>
      <c r="AW32" s="189">
        <f t="shared" si="65"/>
        <v>1320</v>
      </c>
      <c r="AX32" s="204">
        <f t="shared" si="66"/>
        <v>1200</v>
      </c>
      <c r="AY32" s="217"/>
    </row>
    <row r="33" spans="1:64" s="5" customFormat="1" ht="21" thickBot="1">
      <c r="A33" s="351"/>
      <c r="B33" s="95"/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 t="s">
        <v>155</v>
      </c>
      <c r="Q33" s="95"/>
      <c r="R33" s="95"/>
      <c r="S33" s="95"/>
      <c r="T33" s="95"/>
      <c r="U33" s="95"/>
      <c r="V33" s="95"/>
      <c r="W33" s="95"/>
      <c r="X33" s="95" t="s">
        <v>155</v>
      </c>
      <c r="Y33" s="95"/>
      <c r="Z33" s="95"/>
      <c r="AA33" s="95"/>
      <c r="AB33" s="95"/>
      <c r="AC33" s="95"/>
      <c r="AD33" s="95"/>
      <c r="AE33" s="95"/>
      <c r="AF33" s="95" t="s">
        <v>155</v>
      </c>
      <c r="AG33" s="95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230"/>
      <c r="BL33" s="12"/>
    </row>
    <row r="34" spans="1:64" s="5" customFormat="1" ht="40" customHeight="1" thickBot="1">
      <c r="A34" s="44" t="s">
        <v>35</v>
      </c>
      <c r="B34" s="72"/>
      <c r="C34" s="72"/>
      <c r="D34" s="72"/>
      <c r="E34" s="72"/>
      <c r="F34" s="72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183"/>
      <c r="AY34" s="213"/>
      <c r="BL34" s="12"/>
    </row>
    <row r="35" spans="1:64" s="5" customFormat="1" ht="32" customHeight="1">
      <c r="A35" s="143" t="s">
        <v>180</v>
      </c>
      <c r="B35" s="131" t="s">
        <v>55</v>
      </c>
      <c r="C35" s="132" t="s">
        <v>23</v>
      </c>
      <c r="D35" s="544">
        <v>500</v>
      </c>
      <c r="E35" s="338">
        <f>(D35/100)*80</f>
        <v>400</v>
      </c>
      <c r="F35" s="253">
        <f t="shared" si="67" ref="F35:F37">(D35/100)*75</f>
        <v>375</v>
      </c>
      <c r="G35" s="331">
        <f t="shared" si="68" ref="G35:G37">(D35/100)*70</f>
        <v>350</v>
      </c>
      <c r="H35" s="253">
        <f t="shared" si="69" ref="H35:H37">(D35/100)*65</f>
        <v>325</v>
      </c>
      <c r="I35" s="331">
        <f>(D35/100)*60</f>
        <v>300</v>
      </c>
      <c r="J35" s="333">
        <f>(D35/100)*55</f>
        <v>275</v>
      </c>
      <c r="K35" s="544">
        <v>1250</v>
      </c>
      <c r="L35" s="338">
        <f t="shared" si="70" ref="L35:L37">(K35/100)*80</f>
        <v>1000</v>
      </c>
      <c r="M35" s="253">
        <f t="shared" si="71" ref="M35:M37">(K35/100)*75</f>
        <v>937.50</v>
      </c>
      <c r="N35" s="331">
        <f t="shared" si="72" ref="N35:N37">(K35/100)*70</f>
        <v>875</v>
      </c>
      <c r="O35" s="253">
        <f t="shared" si="73" ref="O35:O37">(K35/100)*65</f>
        <v>812.50</v>
      </c>
      <c r="P35" s="331">
        <f t="shared" si="74" ref="P35:P37">(K35/100)*60</f>
        <v>750</v>
      </c>
      <c r="Q35" s="253">
        <f t="shared" si="75" ref="Q35:Q37">(K35/100)*55</f>
        <v>687.50</v>
      </c>
      <c r="R35" s="254">
        <f t="shared" si="76" ref="R35:R37">(K35/100)*50</f>
        <v>625</v>
      </c>
      <c r="S35" s="544">
        <v>2400</v>
      </c>
      <c r="T35" s="252">
        <f t="shared" si="77" ref="T35:T37">(S35/100)*80</f>
        <v>1920</v>
      </c>
      <c r="U35" s="253">
        <f t="shared" si="78" ref="U35:U37">(S35/100)*75</f>
        <v>1800</v>
      </c>
      <c r="V35" s="331">
        <f t="shared" si="79" ref="V35">(S35/100)*70</f>
        <v>1680</v>
      </c>
      <c r="W35" s="253">
        <f t="shared" si="80" ref="W35">(S35/100)*65</f>
        <v>1560</v>
      </c>
      <c r="X35" s="331">
        <f t="shared" si="81" ref="X35">(S35/100)*60</f>
        <v>1440</v>
      </c>
      <c r="Y35" s="253">
        <f t="shared" si="82" ref="Y35">(S35/100)*55</f>
        <v>1320</v>
      </c>
      <c r="Z35" s="254">
        <f t="shared" si="83" ref="Z35">(S35/100)*50</f>
        <v>1200</v>
      </c>
      <c r="AA35" s="551">
        <f t="shared" si="2"/>
        <v>3360</v>
      </c>
      <c r="AB35" s="252">
        <f t="shared" si="84" ref="AB35:AB37">(AA35/100)*80</f>
        <v>2688</v>
      </c>
      <c r="AC35" s="253">
        <f t="shared" si="85" ref="AC35:AC37">(AA35/100)*75</f>
        <v>2520</v>
      </c>
      <c r="AD35" s="331">
        <f t="shared" si="35"/>
        <v>2352</v>
      </c>
      <c r="AE35" s="253">
        <f t="shared" si="36"/>
        <v>2184</v>
      </c>
      <c r="AF35" s="331">
        <f t="shared" si="86" ref="AF35:AF37">(AA35/100)*60</f>
        <v>2016</v>
      </c>
      <c r="AG35" s="127">
        <v>25</v>
      </c>
      <c r="AH35" s="510">
        <v>2450</v>
      </c>
      <c r="AI35" s="356">
        <f t="shared" si="87" ref="AI35">(AH35/100)*80</f>
        <v>1960</v>
      </c>
      <c r="AJ35" s="171">
        <f t="shared" si="88" ref="AJ35">(AH35/100)*75</f>
        <v>1837.50</v>
      </c>
      <c r="AK35" s="170">
        <f t="shared" si="89" ref="AK35">(AH35/100)*70</f>
        <v>1715</v>
      </c>
      <c r="AL35" s="171">
        <f t="shared" si="90" ref="AL35">(AH35/100)*65</f>
        <v>1592.50</v>
      </c>
      <c r="AM35" s="170">
        <f t="shared" si="91" ref="AM35">(AH35/100)*60</f>
        <v>1470</v>
      </c>
      <c r="AN35" s="171">
        <f t="shared" si="92" ref="AN35">(AH35/100)*55</f>
        <v>1347.50</v>
      </c>
      <c r="AO35" s="290">
        <f t="shared" si="93" ref="AO35">(AH35/100)*50</f>
        <v>1225</v>
      </c>
      <c r="AP35" s="127">
        <v>50</v>
      </c>
      <c r="AQ35" s="510">
        <v>4200</v>
      </c>
      <c r="AR35" s="193">
        <f t="shared" si="94" ref="AR35:AR37">(AQ35/100)*80</f>
        <v>3360</v>
      </c>
      <c r="AS35" s="201">
        <f t="shared" si="95" ref="AS35:AS37">(AQ35/100)*75</f>
        <v>3150</v>
      </c>
      <c r="AT35" s="258">
        <f t="shared" si="96" ref="AT35:AT37">(AQ35/100)*70</f>
        <v>2940</v>
      </c>
      <c r="AU35" s="201">
        <f t="shared" si="97" ref="AU35:AU37">(AQ35/100)*65</f>
        <v>2730</v>
      </c>
      <c r="AV35" s="258">
        <f t="shared" si="98" ref="AV35:AV37">(AQ35/100)*60</f>
        <v>2520</v>
      </c>
      <c r="AW35" s="201">
        <f t="shared" si="99" ref="AW35:AW37">(AQ35/100)*55</f>
        <v>2310</v>
      </c>
      <c r="AX35" s="202">
        <f t="shared" si="100" ref="AX35:AX37">(AQ35/100)*50</f>
        <v>2100</v>
      </c>
      <c r="AY35" s="215"/>
      <c r="BL35" s="12"/>
    </row>
    <row r="36" spans="1:64" s="5" customFormat="1" ht="32" customHeight="1">
      <c r="A36" s="143" t="s">
        <v>181</v>
      </c>
      <c r="B36" s="131" t="s">
        <v>55</v>
      </c>
      <c r="C36" s="132" t="s">
        <v>23</v>
      </c>
      <c r="D36" s="544">
        <v>250</v>
      </c>
      <c r="E36" s="339">
        <f t="shared" si="101" ref="E36">(D36/100)*80</f>
        <v>200</v>
      </c>
      <c r="F36" s="160">
        <f t="shared" si="67"/>
        <v>187.50</v>
      </c>
      <c r="G36" s="159">
        <f t="shared" si="68"/>
        <v>175</v>
      </c>
      <c r="H36" s="160">
        <f t="shared" si="69"/>
        <v>162.50</v>
      </c>
      <c r="I36" s="159">
        <f>(D36/100)*60</f>
        <v>150</v>
      </c>
      <c r="J36" s="335">
        <f>(D36/100)*55</f>
        <v>137.50</v>
      </c>
      <c r="K36" s="544">
        <v>450</v>
      </c>
      <c r="L36" s="339">
        <f t="shared" si="70"/>
        <v>360</v>
      </c>
      <c r="M36" s="160">
        <f t="shared" si="71"/>
        <v>337.50</v>
      </c>
      <c r="N36" s="159">
        <f>(K36/100)*70</f>
        <v>315</v>
      </c>
      <c r="O36" s="160">
        <f>(K36/100)*65</f>
        <v>292.50</v>
      </c>
      <c r="P36" s="159">
        <f>(K36/100)*60</f>
        <v>270</v>
      </c>
      <c r="Q36" s="160">
        <f>(K36/100)*55</f>
        <v>247.50</v>
      </c>
      <c r="R36" s="256">
        <f>(K36/100)*50</f>
        <v>225</v>
      </c>
      <c r="S36" s="544">
        <v>800</v>
      </c>
      <c r="T36" s="207">
        <f t="shared" si="77"/>
        <v>640</v>
      </c>
      <c r="U36" s="160">
        <f t="shared" si="78"/>
        <v>600</v>
      </c>
      <c r="V36" s="159">
        <f>(S36/100)*70</f>
        <v>560</v>
      </c>
      <c r="W36" s="160">
        <f>(S36/100)*65</f>
        <v>520</v>
      </c>
      <c r="X36" s="159">
        <f>(S36/100)*60</f>
        <v>480</v>
      </c>
      <c r="Y36" s="160">
        <f>(S36/100)*55</f>
        <v>440</v>
      </c>
      <c r="Z36" s="256">
        <f>(S36/100)*50</f>
        <v>400</v>
      </c>
      <c r="AA36" s="548">
        <f t="shared" si="2"/>
        <v>1120</v>
      </c>
      <c r="AB36" s="207">
        <f t="shared" si="84"/>
        <v>896</v>
      </c>
      <c r="AC36" s="160">
        <f t="shared" si="85"/>
        <v>840</v>
      </c>
      <c r="AD36" s="159">
        <f>(AA36/100)*70</f>
        <v>784</v>
      </c>
      <c r="AE36" s="160">
        <f>(AA36/100)*65</f>
        <v>728</v>
      </c>
      <c r="AF36" s="159">
        <f>(AA36/100)*60</f>
        <v>672</v>
      </c>
      <c r="AG36" s="127">
        <v>20</v>
      </c>
      <c r="AH36" s="510">
        <v>1600</v>
      </c>
      <c r="AI36" s="356">
        <f t="shared" si="102" ref="AI36:AI37">(AH36/100)*80</f>
        <v>1280</v>
      </c>
      <c r="AJ36" s="171">
        <f t="shared" si="103" ref="AJ36:AJ37">(AH36/100)*75</f>
        <v>1200</v>
      </c>
      <c r="AK36" s="170">
        <f t="shared" si="104" ref="AK36:AK37">(AH36/100)*70</f>
        <v>1120</v>
      </c>
      <c r="AL36" s="171">
        <f t="shared" si="105" ref="AL36:AL37">(AH36/100)*65</f>
        <v>1040</v>
      </c>
      <c r="AM36" s="170">
        <f t="shared" si="106" ref="AM36:AM37">(AH36/100)*60</f>
        <v>960</v>
      </c>
      <c r="AN36" s="171">
        <f t="shared" si="107" ref="AN36:AN37">(AH36/100)*55</f>
        <v>880</v>
      </c>
      <c r="AO36" s="290">
        <f t="shared" si="108" ref="AO36:AO37">(AH36/100)*50</f>
        <v>800</v>
      </c>
      <c r="AP36" s="127">
        <v>30</v>
      </c>
      <c r="AQ36" s="510">
        <v>2300</v>
      </c>
      <c r="AR36" s="194">
        <f t="shared" si="94"/>
        <v>1840</v>
      </c>
      <c r="AS36" s="163">
        <f t="shared" si="95"/>
        <v>1725</v>
      </c>
      <c r="AT36" s="162">
        <f t="shared" si="96"/>
        <v>1610</v>
      </c>
      <c r="AU36" s="163">
        <f t="shared" si="97"/>
        <v>1495</v>
      </c>
      <c r="AV36" s="162">
        <f t="shared" si="98"/>
        <v>1380</v>
      </c>
      <c r="AW36" s="163">
        <f t="shared" si="99"/>
        <v>1265</v>
      </c>
      <c r="AX36" s="203">
        <f t="shared" si="100"/>
        <v>1150</v>
      </c>
      <c r="AY36" s="228"/>
      <c r="BL36" s="12"/>
    </row>
    <row r="37" spans="1:64" s="5" customFormat="1" ht="32" customHeight="1" thickBot="1">
      <c r="A37" s="143" t="s">
        <v>166</v>
      </c>
      <c r="B37" s="131" t="s">
        <v>167</v>
      </c>
      <c r="C37" s="132" t="s">
        <v>23</v>
      </c>
      <c r="D37" s="544">
        <v>250</v>
      </c>
      <c r="E37" s="340">
        <f t="shared" si="109" ref="E37">(D37/100)*80</f>
        <v>200</v>
      </c>
      <c r="F37" s="161">
        <f t="shared" si="67"/>
        <v>187.50</v>
      </c>
      <c r="G37" s="187">
        <f t="shared" si="68"/>
        <v>175</v>
      </c>
      <c r="H37" s="161">
        <f t="shared" si="69"/>
        <v>162.50</v>
      </c>
      <c r="I37" s="187">
        <f>(D37/100)*60</f>
        <v>150</v>
      </c>
      <c r="J37" s="334">
        <f>(D37/100)*55</f>
        <v>137.50</v>
      </c>
      <c r="K37" s="544">
        <v>550</v>
      </c>
      <c r="L37" s="340">
        <f t="shared" si="70"/>
        <v>440</v>
      </c>
      <c r="M37" s="161">
        <f t="shared" si="71"/>
        <v>412.50</v>
      </c>
      <c r="N37" s="187">
        <f t="shared" si="72"/>
        <v>385</v>
      </c>
      <c r="O37" s="161">
        <f t="shared" si="73"/>
        <v>357.50</v>
      </c>
      <c r="P37" s="187">
        <f t="shared" si="74"/>
        <v>330</v>
      </c>
      <c r="Q37" s="161">
        <f t="shared" si="75"/>
        <v>302.50</v>
      </c>
      <c r="R37" s="255">
        <f t="shared" si="76"/>
        <v>275</v>
      </c>
      <c r="S37" s="544">
        <v>1000</v>
      </c>
      <c r="T37" s="208">
        <f t="shared" si="77"/>
        <v>800</v>
      </c>
      <c r="U37" s="161">
        <f t="shared" si="78"/>
        <v>750</v>
      </c>
      <c r="V37" s="187">
        <f t="shared" si="110" ref="V37">(S37/100)*70</f>
        <v>700</v>
      </c>
      <c r="W37" s="161">
        <f t="shared" si="111" ref="W37">(S37/100)*65</f>
        <v>650</v>
      </c>
      <c r="X37" s="187">
        <f t="shared" si="112" ref="X37">(S37/100)*60</f>
        <v>600</v>
      </c>
      <c r="Y37" s="161">
        <f t="shared" si="113" ref="Y37">(S37/100)*55</f>
        <v>550</v>
      </c>
      <c r="Z37" s="255">
        <f t="shared" si="114" ref="Z37">(S37/100)*50</f>
        <v>500</v>
      </c>
      <c r="AA37" s="549">
        <f t="shared" si="2"/>
        <v>1400</v>
      </c>
      <c r="AB37" s="208">
        <f t="shared" si="84"/>
        <v>1120</v>
      </c>
      <c r="AC37" s="161">
        <f t="shared" si="85"/>
        <v>1050</v>
      </c>
      <c r="AD37" s="187">
        <f t="shared" si="35"/>
        <v>980</v>
      </c>
      <c r="AE37" s="161">
        <f t="shared" si="36"/>
        <v>910</v>
      </c>
      <c r="AF37" s="187">
        <f t="shared" si="86"/>
        <v>840</v>
      </c>
      <c r="AG37" s="127">
        <v>20</v>
      </c>
      <c r="AH37" s="510">
        <v>1650</v>
      </c>
      <c r="AI37" s="356">
        <f t="shared" si="102"/>
        <v>1320</v>
      </c>
      <c r="AJ37" s="171">
        <f t="shared" si="103"/>
        <v>1237.50</v>
      </c>
      <c r="AK37" s="170">
        <f t="shared" si="104"/>
        <v>1155</v>
      </c>
      <c r="AL37" s="171">
        <f t="shared" si="105"/>
        <v>1072.50</v>
      </c>
      <c r="AM37" s="170">
        <f t="shared" si="106"/>
        <v>990</v>
      </c>
      <c r="AN37" s="171">
        <f t="shared" si="107"/>
        <v>907.50</v>
      </c>
      <c r="AO37" s="290">
        <f t="shared" si="108"/>
        <v>825</v>
      </c>
      <c r="AP37" s="127">
        <v>30</v>
      </c>
      <c r="AQ37" s="510">
        <v>2400</v>
      </c>
      <c r="AR37" s="194">
        <f t="shared" si="94"/>
        <v>1920</v>
      </c>
      <c r="AS37" s="163">
        <f t="shared" si="95"/>
        <v>1800</v>
      </c>
      <c r="AT37" s="162">
        <f t="shared" si="96"/>
        <v>1680</v>
      </c>
      <c r="AU37" s="163">
        <f t="shared" si="97"/>
        <v>1560</v>
      </c>
      <c r="AV37" s="162">
        <f t="shared" si="98"/>
        <v>1440</v>
      </c>
      <c r="AW37" s="163">
        <f t="shared" si="99"/>
        <v>1320</v>
      </c>
      <c r="AX37" s="203">
        <f t="shared" si="100"/>
        <v>1200</v>
      </c>
      <c r="AY37" s="217"/>
      <c r="BL37" s="12"/>
    </row>
    <row r="38" spans="1:64" s="5" customFormat="1" ht="17" customHeight="1" thickBot="1">
      <c r="A38" s="147"/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218"/>
      <c r="BL38" s="12"/>
    </row>
    <row r="39" spans="1:64" s="5" customFormat="1" ht="40" customHeight="1" thickBot="1">
      <c r="A39" s="43" t="s">
        <v>15</v>
      </c>
      <c r="B39" s="182"/>
      <c r="C39" s="182"/>
      <c r="D39" s="182"/>
      <c r="E39" s="182"/>
      <c r="F39" s="182"/>
      <c r="G39" s="182"/>
      <c r="H39" s="182"/>
      <c r="I39" s="182"/>
      <c r="J39" s="182"/>
      <c r="K39" s="182"/>
      <c r="L39" s="182"/>
      <c r="M39" s="182"/>
      <c r="N39" s="182"/>
      <c r="O39" s="182"/>
      <c r="P39" s="182"/>
      <c r="Q39" s="182"/>
      <c r="R39" s="182"/>
      <c r="S39" s="182"/>
      <c r="T39" s="182"/>
      <c r="U39" s="182"/>
      <c r="V39" s="182"/>
      <c r="W39" s="182"/>
      <c r="X39" s="182"/>
      <c r="Y39" s="182"/>
      <c r="Z39" s="182"/>
      <c r="AA39" s="182"/>
      <c r="AB39" s="182"/>
      <c r="AC39" s="182"/>
      <c r="AD39" s="182"/>
      <c r="AE39" s="182"/>
      <c r="AF39" s="182"/>
      <c r="AG39" s="182"/>
      <c r="AH39" s="182"/>
      <c r="AI39" s="182"/>
      <c r="AJ39" s="182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219"/>
      <c r="BL39" s="12"/>
    </row>
    <row r="40" spans="1:51" s="58" customFormat="1" ht="32" customHeight="1">
      <c r="A40" s="142" t="s">
        <v>182</v>
      </c>
      <c r="B40" s="129" t="s">
        <v>8</v>
      </c>
      <c r="C40" s="130" t="s">
        <v>23</v>
      </c>
      <c r="D40" s="544">
        <v>400</v>
      </c>
      <c r="E40" s="338">
        <f t="shared" si="115" ref="E40:E41">(D40/100)*80</f>
        <v>320</v>
      </c>
      <c r="F40" s="253">
        <f t="shared" si="116" ref="F40:F41">(D40/100)*75</f>
        <v>300</v>
      </c>
      <c r="G40" s="331">
        <f t="shared" si="117" ref="G40:G41">(D40/100)*70</f>
        <v>280</v>
      </c>
      <c r="H40" s="253">
        <f t="shared" si="118" ref="H40:H41">(D40/100)*65</f>
        <v>260</v>
      </c>
      <c r="I40" s="331">
        <f>(D40/100)*60</f>
        <v>240</v>
      </c>
      <c r="J40" s="333">
        <f>(D40/100)*55</f>
        <v>220</v>
      </c>
      <c r="K40" s="551">
        <v>1000</v>
      </c>
      <c r="L40" s="252">
        <f t="shared" si="119" ref="L40:L41">(K40/100)*80</f>
        <v>800</v>
      </c>
      <c r="M40" s="253">
        <f t="shared" si="120" ref="M40:M41">(K40/100)*75</f>
        <v>750</v>
      </c>
      <c r="N40" s="331">
        <f t="shared" si="121" ref="N40:N41">(K40/100)*70</f>
        <v>700</v>
      </c>
      <c r="O40" s="253">
        <f t="shared" si="122" ref="O40:O41">(K40/100)*65</f>
        <v>650</v>
      </c>
      <c r="P40" s="331">
        <f>(K40/100)*60</f>
        <v>600</v>
      </c>
      <c r="Q40" s="253">
        <f>(K40/100)*55</f>
        <v>550</v>
      </c>
      <c r="R40" s="254">
        <f>(K40/100)*50</f>
        <v>500</v>
      </c>
      <c r="S40" s="551">
        <v>1900</v>
      </c>
      <c r="T40" s="252">
        <f t="shared" si="123" ref="T40:T41">(S40/100)*80</f>
        <v>1520</v>
      </c>
      <c r="U40" s="253">
        <f t="shared" si="124" ref="U40:U41">(S40/100)*75</f>
        <v>1425</v>
      </c>
      <c r="V40" s="252">
        <f t="shared" si="125" ref="V40:V41">(S40/100)*70</f>
        <v>1330</v>
      </c>
      <c r="W40" s="253">
        <f t="shared" si="126" ref="W40:W41">(S40/100)*65</f>
        <v>1235</v>
      </c>
      <c r="X40" s="331">
        <f>(S40/100)*60</f>
        <v>1140</v>
      </c>
      <c r="Y40" s="253">
        <f>(S40/100)*55</f>
        <v>1045</v>
      </c>
      <c r="Z40" s="254">
        <f>(S40/100)*50</f>
        <v>950</v>
      </c>
      <c r="AA40" s="551">
        <f t="shared" si="2"/>
        <v>2660</v>
      </c>
      <c r="AB40" s="252">
        <f t="shared" si="127" ref="AB40:AB41">(AA40/100)*80</f>
        <v>2128</v>
      </c>
      <c r="AC40" s="253">
        <f t="shared" si="128" ref="AC40:AC41">(AA40/100)*75</f>
        <v>1995</v>
      </c>
      <c r="AD40" s="252">
        <f t="shared" si="35"/>
        <v>1862</v>
      </c>
      <c r="AE40" s="253">
        <f t="shared" si="36"/>
        <v>1729</v>
      </c>
      <c r="AF40" s="331">
        <f>(AA40/100)*60</f>
        <v>1596</v>
      </c>
      <c r="AG40" s="127">
        <v>25</v>
      </c>
      <c r="AH40" s="510">
        <v>2250</v>
      </c>
      <c r="AI40" s="193">
        <f t="shared" si="129" ref="AI40:AI86">(AH40/100)*80</f>
        <v>1800</v>
      </c>
      <c r="AJ40" s="201">
        <f t="shared" si="130" ref="AJ40:AJ86">(AH40/100)*75</f>
        <v>1687.50</v>
      </c>
      <c r="AK40" s="258">
        <f t="shared" si="38"/>
        <v>1575</v>
      </c>
      <c r="AL40" s="201">
        <f t="shared" si="39"/>
        <v>1462.50</v>
      </c>
      <c r="AM40" s="258">
        <f t="shared" si="131" ref="AM40:AM86">(AH40/100)*60</f>
        <v>1350</v>
      </c>
      <c r="AN40" s="201">
        <f t="shared" si="132" ref="AN40:AN86">(AH40/100)*55</f>
        <v>1237.50</v>
      </c>
      <c r="AO40" s="202">
        <f t="shared" si="133" ref="AO40:AO86">(AH40/100)*50</f>
        <v>1125</v>
      </c>
      <c r="AP40" s="127">
        <v>50</v>
      </c>
      <c r="AQ40" s="510">
        <v>3750</v>
      </c>
      <c r="AR40" s="193">
        <f t="shared" si="8"/>
        <v>3000</v>
      </c>
      <c r="AS40" s="201">
        <f t="shared" si="134" ref="AS40:AS87">(AQ40/100)*75</f>
        <v>2812.50</v>
      </c>
      <c r="AT40" s="258">
        <f t="shared" si="135" ref="AT40:AT87">(AQ40/100)*70</f>
        <v>2625</v>
      </c>
      <c r="AU40" s="201">
        <f t="shared" si="136" ref="AU40:AU87">(AQ40/100)*65</f>
        <v>2437.50</v>
      </c>
      <c r="AV40" s="258">
        <f t="shared" si="137" ref="AV40:AV87">(AQ40/100)*60</f>
        <v>2250</v>
      </c>
      <c r="AW40" s="201">
        <f t="shared" si="138" ref="AW40:AW87">(AQ40/100)*55</f>
        <v>2062.50</v>
      </c>
      <c r="AX40" s="202">
        <f t="shared" si="139" ref="AX40:AX87">(AQ40/100)*50</f>
        <v>1875</v>
      </c>
      <c r="AY40" s="235"/>
    </row>
    <row r="41" spans="1:51" s="58" customFormat="1" ht="32" customHeight="1" thickBot="1">
      <c r="A41" s="456" t="s">
        <v>183</v>
      </c>
      <c r="B41" s="671" t="s">
        <v>8</v>
      </c>
      <c r="C41" s="434" t="s">
        <v>23</v>
      </c>
      <c r="D41" s="672">
        <v>400</v>
      </c>
      <c r="E41" s="673">
        <f t="shared" si="115"/>
        <v>320</v>
      </c>
      <c r="F41" s="674">
        <f t="shared" si="116"/>
        <v>300</v>
      </c>
      <c r="G41" s="675">
        <f t="shared" si="117"/>
        <v>280</v>
      </c>
      <c r="H41" s="674">
        <f t="shared" si="118"/>
        <v>260</v>
      </c>
      <c r="I41" s="675">
        <f>(D41/100)*60</f>
        <v>240</v>
      </c>
      <c r="J41" s="676">
        <f>(D41/100)*55</f>
        <v>220</v>
      </c>
      <c r="K41" s="677">
        <v>1000</v>
      </c>
      <c r="L41" s="678">
        <f t="shared" si="119"/>
        <v>800</v>
      </c>
      <c r="M41" s="674">
        <f t="shared" si="120"/>
        <v>750</v>
      </c>
      <c r="N41" s="675">
        <f t="shared" si="121"/>
        <v>700</v>
      </c>
      <c r="O41" s="674">
        <f t="shared" si="122"/>
        <v>650</v>
      </c>
      <c r="P41" s="675">
        <f>(K41/100)*60</f>
        <v>600</v>
      </c>
      <c r="Q41" s="674">
        <f>(K41/100)*55</f>
        <v>550</v>
      </c>
      <c r="R41" s="679">
        <f>(K41/100)*50</f>
        <v>500</v>
      </c>
      <c r="S41" s="677">
        <v>1900</v>
      </c>
      <c r="T41" s="678">
        <f t="shared" si="123"/>
        <v>1520</v>
      </c>
      <c r="U41" s="674">
        <f t="shared" si="124"/>
        <v>1425</v>
      </c>
      <c r="V41" s="678">
        <f t="shared" si="125"/>
        <v>1330</v>
      </c>
      <c r="W41" s="674">
        <f t="shared" si="126"/>
        <v>1235</v>
      </c>
      <c r="X41" s="675">
        <f>(S41/100)*60</f>
        <v>1140</v>
      </c>
      <c r="Y41" s="674">
        <f>(S41/100)*55</f>
        <v>1045</v>
      </c>
      <c r="Z41" s="679">
        <f>(S41/100)*50</f>
        <v>950</v>
      </c>
      <c r="AA41" s="677">
        <f t="shared" si="2"/>
        <v>2660</v>
      </c>
      <c r="AB41" s="678">
        <f t="shared" si="127"/>
        <v>2128</v>
      </c>
      <c r="AC41" s="674">
        <f t="shared" si="128"/>
        <v>1995</v>
      </c>
      <c r="AD41" s="678">
        <f t="shared" si="35"/>
        <v>1862</v>
      </c>
      <c r="AE41" s="674">
        <f t="shared" si="36"/>
        <v>1729</v>
      </c>
      <c r="AF41" s="675">
        <f>(AA41/100)*60</f>
        <v>1596</v>
      </c>
      <c r="AG41" s="668">
        <v>20</v>
      </c>
      <c r="AH41" s="680">
        <v>2100</v>
      </c>
      <c r="AI41" s="681">
        <f t="shared" si="129"/>
        <v>1680</v>
      </c>
      <c r="AJ41" s="682">
        <f t="shared" si="130"/>
        <v>1575</v>
      </c>
      <c r="AK41" s="683">
        <f t="shared" si="38"/>
        <v>1470</v>
      </c>
      <c r="AL41" s="682">
        <f t="shared" si="39"/>
        <v>1365</v>
      </c>
      <c r="AM41" s="683">
        <f t="shared" si="131"/>
        <v>1260</v>
      </c>
      <c r="AN41" s="682">
        <f t="shared" si="132"/>
        <v>1155</v>
      </c>
      <c r="AO41" s="684">
        <f t="shared" si="133"/>
        <v>1050</v>
      </c>
      <c r="AP41" s="668">
        <v>30</v>
      </c>
      <c r="AQ41" s="680">
        <v>3300</v>
      </c>
      <c r="AR41" s="681">
        <f t="shared" si="8"/>
        <v>2640</v>
      </c>
      <c r="AS41" s="682">
        <f t="shared" si="134"/>
        <v>2475</v>
      </c>
      <c r="AT41" s="683">
        <f t="shared" si="135"/>
        <v>2310</v>
      </c>
      <c r="AU41" s="682">
        <f t="shared" si="136"/>
        <v>2145</v>
      </c>
      <c r="AV41" s="683">
        <f t="shared" si="137"/>
        <v>1980</v>
      </c>
      <c r="AW41" s="682">
        <f t="shared" si="138"/>
        <v>1815</v>
      </c>
      <c r="AX41" s="684">
        <f t="shared" si="139"/>
        <v>1650</v>
      </c>
      <c r="AY41" s="435"/>
    </row>
    <row r="42" spans="1:64" s="5" customFormat="1" ht="17" customHeight="1" thickBot="1">
      <c r="A42" s="147"/>
      <c r="B42" s="91"/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  <c r="AX42" s="91"/>
      <c r="AY42" s="218"/>
      <c r="BL42" s="12"/>
    </row>
    <row r="43" spans="1:64" s="5" customFormat="1" ht="40" customHeight="1" thickBot="1">
      <c r="A43" s="45" t="s">
        <v>16</v>
      </c>
      <c r="B43" s="181"/>
      <c r="C43" s="181"/>
      <c r="D43" s="181"/>
      <c r="E43" s="181"/>
      <c r="F43" s="181"/>
      <c r="G43" s="181"/>
      <c r="H43" s="181"/>
      <c r="I43" s="181"/>
      <c r="J43" s="181"/>
      <c r="K43" s="181"/>
      <c r="L43" s="181"/>
      <c r="M43" s="181"/>
      <c r="N43" s="181"/>
      <c r="O43" s="181"/>
      <c r="P43" s="181"/>
      <c r="Q43" s="181"/>
      <c r="R43" s="181"/>
      <c r="S43" s="181"/>
      <c r="T43" s="181"/>
      <c r="U43" s="181"/>
      <c r="V43" s="181"/>
      <c r="W43" s="181"/>
      <c r="X43" s="181"/>
      <c r="Y43" s="181"/>
      <c r="Z43" s="181"/>
      <c r="AA43" s="181"/>
      <c r="AB43" s="181"/>
      <c r="AC43" s="181"/>
      <c r="AD43" s="181"/>
      <c r="AE43" s="181"/>
      <c r="AF43" s="181"/>
      <c r="AG43" s="181"/>
      <c r="AH43" s="181"/>
      <c r="AI43" s="181"/>
      <c r="AJ43" s="181"/>
      <c r="AK43" s="181"/>
      <c r="AL43" s="181"/>
      <c r="AM43" s="181"/>
      <c r="AN43" s="181"/>
      <c r="AO43" s="181"/>
      <c r="AP43" s="181"/>
      <c r="AQ43" s="181"/>
      <c r="AR43" s="181"/>
      <c r="AS43" s="181"/>
      <c r="AT43" s="181"/>
      <c r="AU43" s="181"/>
      <c r="AV43" s="181"/>
      <c r="AW43" s="181"/>
      <c r="AX43" s="181"/>
      <c r="AY43" s="220"/>
      <c r="BL43" s="12"/>
    </row>
    <row r="44" spans="1:51" s="58" customFormat="1" ht="32" customHeight="1">
      <c r="A44" s="175" t="s">
        <v>184</v>
      </c>
      <c r="B44" s="176" t="s">
        <v>52</v>
      </c>
      <c r="C44" s="177" t="s">
        <v>23</v>
      </c>
      <c r="D44" s="550">
        <v>250</v>
      </c>
      <c r="E44" s="352">
        <f t="shared" si="140" ref="E44:E52">(D44/100)*80</f>
        <v>200</v>
      </c>
      <c r="F44" s="169">
        <f t="shared" si="141" ref="F44:F52">(D44/100)*75</f>
        <v>187.50</v>
      </c>
      <c r="G44" s="168">
        <f t="shared" si="142" ref="G44:G47">(D44/100)*70</f>
        <v>175</v>
      </c>
      <c r="H44" s="169">
        <f t="shared" si="143" ref="H44:H47">(D44/100)*65</f>
        <v>162.50</v>
      </c>
      <c r="I44" s="168">
        <f t="shared" si="144" ref="I44:I47">(D44/100)*60</f>
        <v>150</v>
      </c>
      <c r="J44" s="353">
        <f t="shared" si="145" ref="J44:J47">(D44/100)*55</f>
        <v>137.50</v>
      </c>
      <c r="K44" s="580">
        <v>550</v>
      </c>
      <c r="L44" s="206">
        <f t="shared" si="146" ref="L44:L52">(K44/100)*80</f>
        <v>440</v>
      </c>
      <c r="M44" s="169">
        <f t="shared" si="147" ref="M44:M52">(K44/100)*75</f>
        <v>412.50</v>
      </c>
      <c r="N44" s="168">
        <f t="shared" si="148" ref="N44:N47">(K44/100)*70</f>
        <v>385</v>
      </c>
      <c r="O44" s="169">
        <f t="shared" si="149" ref="O44:O47">(K44/100)*65</f>
        <v>357.50</v>
      </c>
      <c r="P44" s="168">
        <f t="shared" si="150" ref="P44:P47">(K44/100)*60</f>
        <v>330</v>
      </c>
      <c r="Q44" s="169">
        <f t="shared" si="151" ref="Q44:Q47">(K44/100)*55</f>
        <v>302.50</v>
      </c>
      <c r="R44" s="354">
        <f t="shared" si="152" ref="R44:R47">(K44/100)*50</f>
        <v>275</v>
      </c>
      <c r="S44" s="580">
        <v>1000</v>
      </c>
      <c r="T44" s="206">
        <f t="shared" si="153" ref="T44:T47">(S44/100)*80</f>
        <v>800</v>
      </c>
      <c r="U44" s="169">
        <f t="shared" si="154" ref="U44:U47">(S44/100)*75</f>
        <v>750</v>
      </c>
      <c r="V44" s="168">
        <f t="shared" si="155" ref="V44:V47">(S44/100)*70</f>
        <v>700</v>
      </c>
      <c r="W44" s="169">
        <f t="shared" si="156" ref="W44:W47">(S44/100)*65</f>
        <v>650</v>
      </c>
      <c r="X44" s="168">
        <f t="shared" si="157" ref="X44:X47">(S44/100)*60</f>
        <v>600</v>
      </c>
      <c r="Y44" s="169">
        <f t="shared" si="158" ref="Y44:Y47">(S44/100)*55</f>
        <v>550</v>
      </c>
      <c r="Z44" s="354">
        <f t="shared" si="159" ref="Z44:Z47">(S44/100)*50</f>
        <v>500</v>
      </c>
      <c r="AA44" s="580">
        <f t="shared" si="2"/>
        <v>1400</v>
      </c>
      <c r="AB44" s="206">
        <f t="shared" si="160" ref="AB44:AB52">(AA44/100)*80</f>
        <v>1120</v>
      </c>
      <c r="AC44" s="169">
        <f t="shared" si="161" ref="AC44:AC52">(AA44/100)*75</f>
        <v>1050</v>
      </c>
      <c r="AD44" s="168">
        <f t="shared" si="35"/>
        <v>980</v>
      </c>
      <c r="AE44" s="169">
        <f t="shared" si="36"/>
        <v>910</v>
      </c>
      <c r="AF44" s="168">
        <f t="shared" si="162" ref="AF44:AF47">(AA44/100)*60</f>
        <v>840</v>
      </c>
      <c r="AG44" s="250">
        <v>15</v>
      </c>
      <c r="AH44" s="556">
        <v>1550</v>
      </c>
      <c r="AI44" s="449">
        <f t="shared" si="129"/>
        <v>1240</v>
      </c>
      <c r="AJ44" s="171">
        <f t="shared" si="130"/>
        <v>1162.50</v>
      </c>
      <c r="AK44" s="170">
        <f t="shared" si="38"/>
        <v>1085</v>
      </c>
      <c r="AL44" s="171">
        <f t="shared" si="39"/>
        <v>1007.50</v>
      </c>
      <c r="AM44" s="170">
        <f t="shared" si="131"/>
        <v>930</v>
      </c>
      <c r="AN44" s="171">
        <f t="shared" si="132"/>
        <v>852.50</v>
      </c>
      <c r="AO44" s="290">
        <f t="shared" si="133"/>
        <v>775</v>
      </c>
      <c r="AP44" s="250">
        <v>25</v>
      </c>
      <c r="AQ44" s="556">
        <v>2300</v>
      </c>
      <c r="AR44" s="449">
        <f t="shared" si="8"/>
        <v>1840</v>
      </c>
      <c r="AS44" s="171">
        <f t="shared" si="134"/>
        <v>1725</v>
      </c>
      <c r="AT44" s="170">
        <f t="shared" si="135"/>
        <v>1610</v>
      </c>
      <c r="AU44" s="171">
        <f t="shared" si="136"/>
        <v>1495</v>
      </c>
      <c r="AV44" s="170">
        <f t="shared" si="137"/>
        <v>1380</v>
      </c>
      <c r="AW44" s="171">
        <f t="shared" si="138"/>
        <v>1265</v>
      </c>
      <c r="AX44" s="290">
        <f t="shared" si="139"/>
        <v>1150</v>
      </c>
      <c r="AY44" s="214"/>
    </row>
    <row r="45" spans="1:51" s="58" customFormat="1" ht="32" customHeight="1">
      <c r="A45" s="143" t="s">
        <v>185</v>
      </c>
      <c r="B45" s="131" t="s">
        <v>137</v>
      </c>
      <c r="C45" s="132" t="s">
        <v>23</v>
      </c>
      <c r="D45" s="544">
        <v>550</v>
      </c>
      <c r="E45" s="339">
        <f t="shared" si="140"/>
        <v>440</v>
      </c>
      <c r="F45" s="160">
        <f t="shared" si="141"/>
        <v>412.50</v>
      </c>
      <c r="G45" s="159">
        <f t="shared" si="163" ref="G45">(D45/100)*70</f>
        <v>385</v>
      </c>
      <c r="H45" s="160">
        <f t="shared" si="143"/>
        <v>357.50</v>
      </c>
      <c r="I45" s="159">
        <f t="shared" si="144"/>
        <v>330</v>
      </c>
      <c r="J45" s="335">
        <f t="shared" si="145"/>
        <v>302.50</v>
      </c>
      <c r="K45" s="548">
        <v>1300</v>
      </c>
      <c r="L45" s="207">
        <f t="shared" si="146"/>
        <v>1040</v>
      </c>
      <c r="M45" s="160">
        <f t="shared" si="147"/>
        <v>975</v>
      </c>
      <c r="N45" s="159">
        <f t="shared" si="148"/>
        <v>910</v>
      </c>
      <c r="O45" s="160">
        <f t="shared" si="149"/>
        <v>845</v>
      </c>
      <c r="P45" s="159">
        <f t="shared" si="150"/>
        <v>780</v>
      </c>
      <c r="Q45" s="160">
        <f t="shared" si="151"/>
        <v>715</v>
      </c>
      <c r="R45" s="256">
        <f t="shared" si="152"/>
        <v>650</v>
      </c>
      <c r="S45" s="548">
        <v>2500</v>
      </c>
      <c r="T45" s="207">
        <f t="shared" si="153"/>
        <v>2000</v>
      </c>
      <c r="U45" s="160">
        <f t="shared" si="154"/>
        <v>1875</v>
      </c>
      <c r="V45" s="159">
        <f t="shared" si="155"/>
        <v>1750</v>
      </c>
      <c r="W45" s="160">
        <f t="shared" si="156"/>
        <v>1625</v>
      </c>
      <c r="X45" s="159">
        <f t="shared" si="157"/>
        <v>1500</v>
      </c>
      <c r="Y45" s="160">
        <f t="shared" si="158"/>
        <v>1375</v>
      </c>
      <c r="Z45" s="256">
        <f t="shared" si="159"/>
        <v>1250</v>
      </c>
      <c r="AA45" s="548">
        <f t="shared" si="2"/>
        <v>3500</v>
      </c>
      <c r="AB45" s="207">
        <f t="shared" si="160"/>
        <v>2800</v>
      </c>
      <c r="AC45" s="160">
        <f t="shared" si="161"/>
        <v>2625</v>
      </c>
      <c r="AD45" s="159">
        <f t="shared" si="164" ref="AD45">(AA45/100)*70</f>
        <v>2450</v>
      </c>
      <c r="AE45" s="160">
        <f t="shared" si="165" ref="AE45">(AA45/100)*65</f>
        <v>2275</v>
      </c>
      <c r="AF45" s="159">
        <f t="shared" si="162"/>
        <v>2100</v>
      </c>
      <c r="AG45" s="127">
        <v>20</v>
      </c>
      <c r="AH45" s="510">
        <v>2250</v>
      </c>
      <c r="AI45" s="194">
        <f t="shared" si="129"/>
        <v>1800</v>
      </c>
      <c r="AJ45" s="163">
        <f t="shared" si="130"/>
        <v>1687.50</v>
      </c>
      <c r="AK45" s="162">
        <f t="shared" si="166" ref="AK45">(AH45/100)*70</f>
        <v>1575</v>
      </c>
      <c r="AL45" s="163">
        <f t="shared" si="167" ref="AL45">(AH45/100)*65</f>
        <v>1462.50</v>
      </c>
      <c r="AM45" s="162">
        <f t="shared" si="131"/>
        <v>1350</v>
      </c>
      <c r="AN45" s="163">
        <f t="shared" si="132"/>
        <v>1237.50</v>
      </c>
      <c r="AO45" s="203">
        <f t="shared" si="133"/>
        <v>1125</v>
      </c>
      <c r="AP45" s="127">
        <v>30</v>
      </c>
      <c r="AQ45" s="510">
        <v>3200</v>
      </c>
      <c r="AR45" s="194">
        <f t="shared" si="8"/>
        <v>2560</v>
      </c>
      <c r="AS45" s="163">
        <f t="shared" si="134"/>
        <v>2400</v>
      </c>
      <c r="AT45" s="162">
        <f t="shared" si="135"/>
        <v>2240</v>
      </c>
      <c r="AU45" s="163">
        <f t="shared" si="136"/>
        <v>2080</v>
      </c>
      <c r="AV45" s="162">
        <f t="shared" si="137"/>
        <v>1920</v>
      </c>
      <c r="AW45" s="163">
        <f t="shared" si="138"/>
        <v>1760</v>
      </c>
      <c r="AX45" s="203">
        <f t="shared" si="139"/>
        <v>1600</v>
      </c>
      <c r="AY45" s="216"/>
    </row>
    <row r="46" spans="1:51" s="58" customFormat="1" ht="32" customHeight="1">
      <c r="A46" s="143" t="s">
        <v>186</v>
      </c>
      <c r="B46" s="131" t="s">
        <v>53</v>
      </c>
      <c r="C46" s="132" t="s">
        <v>23</v>
      </c>
      <c r="D46" s="544">
        <v>400</v>
      </c>
      <c r="E46" s="339">
        <f t="shared" si="140"/>
        <v>320</v>
      </c>
      <c r="F46" s="160">
        <f t="shared" si="141"/>
        <v>300</v>
      </c>
      <c r="G46" s="159">
        <f t="shared" si="142"/>
        <v>280</v>
      </c>
      <c r="H46" s="160">
        <f t="shared" si="143"/>
        <v>260</v>
      </c>
      <c r="I46" s="159">
        <f t="shared" si="144"/>
        <v>240</v>
      </c>
      <c r="J46" s="335">
        <f t="shared" si="145"/>
        <v>220</v>
      </c>
      <c r="K46" s="548">
        <v>950</v>
      </c>
      <c r="L46" s="207">
        <f t="shared" si="146"/>
        <v>760</v>
      </c>
      <c r="M46" s="160">
        <f t="shared" si="147"/>
        <v>712.50</v>
      </c>
      <c r="N46" s="159">
        <f t="shared" si="148"/>
        <v>665</v>
      </c>
      <c r="O46" s="160">
        <f t="shared" si="149"/>
        <v>617.50</v>
      </c>
      <c r="P46" s="159">
        <f t="shared" si="150"/>
        <v>570</v>
      </c>
      <c r="Q46" s="160">
        <f t="shared" si="151"/>
        <v>522.50</v>
      </c>
      <c r="R46" s="256">
        <f t="shared" si="152"/>
        <v>475</v>
      </c>
      <c r="S46" s="548">
        <v>1750</v>
      </c>
      <c r="T46" s="207">
        <f t="shared" si="153"/>
        <v>1400</v>
      </c>
      <c r="U46" s="160">
        <f t="shared" si="154"/>
        <v>1312.50</v>
      </c>
      <c r="V46" s="159">
        <f t="shared" si="155"/>
        <v>1225</v>
      </c>
      <c r="W46" s="160">
        <f t="shared" si="156"/>
        <v>1137.50</v>
      </c>
      <c r="X46" s="159">
        <f t="shared" si="157"/>
        <v>1050</v>
      </c>
      <c r="Y46" s="160">
        <f t="shared" si="158"/>
        <v>962.50</v>
      </c>
      <c r="Z46" s="256">
        <f t="shared" si="159"/>
        <v>875</v>
      </c>
      <c r="AA46" s="548">
        <f t="shared" si="2"/>
        <v>2450</v>
      </c>
      <c r="AB46" s="207">
        <f t="shared" si="160"/>
        <v>1960</v>
      </c>
      <c r="AC46" s="160">
        <f t="shared" si="161"/>
        <v>1837.50</v>
      </c>
      <c r="AD46" s="159">
        <f t="shared" si="35"/>
        <v>1715</v>
      </c>
      <c r="AE46" s="160">
        <f t="shared" si="36"/>
        <v>1592.50</v>
      </c>
      <c r="AF46" s="159">
        <f t="shared" si="162"/>
        <v>1470</v>
      </c>
      <c r="AG46" s="127">
        <v>25</v>
      </c>
      <c r="AH46" s="510">
        <v>2150</v>
      </c>
      <c r="AI46" s="194">
        <f t="shared" si="129"/>
        <v>1720</v>
      </c>
      <c r="AJ46" s="163">
        <f t="shared" si="130"/>
        <v>1612.50</v>
      </c>
      <c r="AK46" s="162">
        <f t="shared" si="38"/>
        <v>1505</v>
      </c>
      <c r="AL46" s="163">
        <f t="shared" si="39"/>
        <v>1397.50</v>
      </c>
      <c r="AM46" s="162">
        <f t="shared" si="131"/>
        <v>1290</v>
      </c>
      <c r="AN46" s="163">
        <f t="shared" si="132"/>
        <v>1182.50</v>
      </c>
      <c r="AO46" s="203">
        <f t="shared" si="133"/>
        <v>1075</v>
      </c>
      <c r="AP46" s="127">
        <v>40</v>
      </c>
      <c r="AQ46" s="510">
        <v>3200</v>
      </c>
      <c r="AR46" s="194">
        <f t="shared" si="8"/>
        <v>2560</v>
      </c>
      <c r="AS46" s="163">
        <f t="shared" si="134"/>
        <v>2400</v>
      </c>
      <c r="AT46" s="162">
        <f t="shared" si="135"/>
        <v>2240</v>
      </c>
      <c r="AU46" s="163">
        <f t="shared" si="136"/>
        <v>2080</v>
      </c>
      <c r="AV46" s="162">
        <f t="shared" si="137"/>
        <v>1920</v>
      </c>
      <c r="AW46" s="163">
        <f t="shared" si="138"/>
        <v>1760</v>
      </c>
      <c r="AX46" s="203">
        <f t="shared" si="139"/>
        <v>1600</v>
      </c>
      <c r="AY46" s="216"/>
    </row>
    <row r="47" spans="1:51" s="58" customFormat="1" ht="32" customHeight="1" thickBot="1">
      <c r="A47" s="456" t="s">
        <v>227</v>
      </c>
      <c r="B47" s="131" t="s">
        <v>53</v>
      </c>
      <c r="C47" s="132" t="s">
        <v>23</v>
      </c>
      <c r="D47" s="546">
        <v>600</v>
      </c>
      <c r="E47" s="339">
        <f t="shared" si="140"/>
        <v>480</v>
      </c>
      <c r="F47" s="160">
        <f t="shared" si="141"/>
        <v>450</v>
      </c>
      <c r="G47" s="159">
        <f t="shared" si="142"/>
        <v>420</v>
      </c>
      <c r="H47" s="160">
        <f t="shared" si="143"/>
        <v>390</v>
      </c>
      <c r="I47" s="159">
        <f t="shared" si="144"/>
        <v>360</v>
      </c>
      <c r="J47" s="335">
        <f t="shared" si="145"/>
        <v>330</v>
      </c>
      <c r="K47" s="549">
        <v>1450</v>
      </c>
      <c r="L47" s="207">
        <f t="shared" si="146"/>
        <v>1160</v>
      </c>
      <c r="M47" s="160">
        <f t="shared" si="147"/>
        <v>1087.50</v>
      </c>
      <c r="N47" s="159">
        <f t="shared" si="148"/>
        <v>1015</v>
      </c>
      <c r="O47" s="160">
        <f t="shared" si="149"/>
        <v>942.50</v>
      </c>
      <c r="P47" s="159">
        <f t="shared" si="150"/>
        <v>870</v>
      </c>
      <c r="Q47" s="160">
        <f t="shared" si="151"/>
        <v>797.50</v>
      </c>
      <c r="R47" s="256">
        <f t="shared" si="152"/>
        <v>725</v>
      </c>
      <c r="S47" s="549">
        <v>2800</v>
      </c>
      <c r="T47" s="207">
        <f t="shared" si="153"/>
        <v>2240</v>
      </c>
      <c r="U47" s="160">
        <f t="shared" si="154"/>
        <v>2100</v>
      </c>
      <c r="V47" s="159">
        <f t="shared" si="155"/>
        <v>1960</v>
      </c>
      <c r="W47" s="160">
        <f t="shared" si="156"/>
        <v>1820</v>
      </c>
      <c r="X47" s="159">
        <f t="shared" si="157"/>
        <v>1680</v>
      </c>
      <c r="Y47" s="160">
        <f t="shared" si="158"/>
        <v>1540</v>
      </c>
      <c r="Z47" s="256">
        <f t="shared" si="159"/>
        <v>1400</v>
      </c>
      <c r="AA47" s="549">
        <f t="shared" si="2"/>
        <v>3920</v>
      </c>
      <c r="AB47" s="207">
        <f t="shared" si="160"/>
        <v>3136</v>
      </c>
      <c r="AC47" s="160">
        <f t="shared" si="161"/>
        <v>2940</v>
      </c>
      <c r="AD47" s="159">
        <f t="shared" si="35"/>
        <v>2744</v>
      </c>
      <c r="AE47" s="160">
        <f t="shared" si="36"/>
        <v>2548</v>
      </c>
      <c r="AF47" s="159">
        <f t="shared" si="162"/>
        <v>2352</v>
      </c>
      <c r="AG47" s="128">
        <v>25</v>
      </c>
      <c r="AH47" s="554">
        <v>2650</v>
      </c>
      <c r="AI47" s="194">
        <f t="shared" si="129"/>
        <v>2120</v>
      </c>
      <c r="AJ47" s="163">
        <f t="shared" si="130"/>
        <v>1987.50</v>
      </c>
      <c r="AK47" s="162">
        <f t="shared" si="38"/>
        <v>1855</v>
      </c>
      <c r="AL47" s="163">
        <f t="shared" si="39"/>
        <v>1722.50</v>
      </c>
      <c r="AM47" s="162">
        <f t="shared" si="131"/>
        <v>1590</v>
      </c>
      <c r="AN47" s="163">
        <f t="shared" si="132"/>
        <v>1457.50</v>
      </c>
      <c r="AO47" s="203">
        <f t="shared" si="133"/>
        <v>1325</v>
      </c>
      <c r="AP47" s="128">
        <v>40</v>
      </c>
      <c r="AQ47" s="554">
        <v>4050</v>
      </c>
      <c r="AR47" s="194">
        <f t="shared" si="8"/>
        <v>3240</v>
      </c>
      <c r="AS47" s="163">
        <f t="shared" si="134"/>
        <v>3037.50</v>
      </c>
      <c r="AT47" s="162">
        <f t="shared" si="135"/>
        <v>2835</v>
      </c>
      <c r="AU47" s="163">
        <f t="shared" si="136"/>
        <v>2632.50</v>
      </c>
      <c r="AV47" s="162">
        <f t="shared" si="137"/>
        <v>2430</v>
      </c>
      <c r="AW47" s="163">
        <f t="shared" si="138"/>
        <v>2227.50</v>
      </c>
      <c r="AX47" s="203">
        <f t="shared" si="139"/>
        <v>2025</v>
      </c>
      <c r="AY47" s="216"/>
    </row>
    <row r="48" spans="1:64" s="5" customFormat="1" ht="18" customHeight="1" thickBot="1">
      <c r="A48" s="147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218"/>
      <c r="BL48" s="12"/>
    </row>
    <row r="49" spans="1:64" s="5" customFormat="1" ht="40" customHeight="1" thickBot="1">
      <c r="A49" s="46" t="s">
        <v>42</v>
      </c>
      <c r="B49" s="180"/>
      <c r="C49" s="180"/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  <c r="R49" s="180"/>
      <c r="S49" s="180"/>
      <c r="T49" s="180"/>
      <c r="U49" s="180"/>
      <c r="V49" s="180"/>
      <c r="W49" s="180"/>
      <c r="X49" s="180"/>
      <c r="Y49" s="180"/>
      <c r="Z49" s="180"/>
      <c r="AA49" s="180"/>
      <c r="AB49" s="180"/>
      <c r="AC49" s="180"/>
      <c r="AD49" s="180"/>
      <c r="AE49" s="180"/>
      <c r="AF49" s="180"/>
      <c r="AG49" s="180"/>
      <c r="AH49" s="180"/>
      <c r="AI49" s="180"/>
      <c r="AJ49" s="180"/>
      <c r="AK49" s="180"/>
      <c r="AL49" s="180"/>
      <c r="AM49" s="180"/>
      <c r="AN49" s="180"/>
      <c r="AO49" s="180"/>
      <c r="AP49" s="180"/>
      <c r="AQ49" s="180"/>
      <c r="AR49" s="180"/>
      <c r="AS49" s="180"/>
      <c r="AT49" s="180"/>
      <c r="AU49" s="180"/>
      <c r="AV49" s="180"/>
      <c r="AW49" s="180"/>
      <c r="AX49" s="180"/>
      <c r="AY49" s="221"/>
      <c r="BL49" s="12"/>
    </row>
    <row r="50" spans="1:64" s="5" customFormat="1" ht="40" customHeight="1" thickBot="1">
      <c r="A50" s="51" t="s">
        <v>43</v>
      </c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  <c r="AA50" s="75"/>
      <c r="AB50" s="75"/>
      <c r="AC50" s="75"/>
      <c r="AD50" s="75"/>
      <c r="AE50" s="75"/>
      <c r="AF50" s="75"/>
      <c r="AG50" s="75"/>
      <c r="AH50" s="75"/>
      <c r="AI50" s="75"/>
      <c r="AJ50" s="75"/>
      <c r="AK50" s="75"/>
      <c r="AL50" s="75"/>
      <c r="AM50" s="75"/>
      <c r="AN50" s="75"/>
      <c r="AO50" s="75"/>
      <c r="AP50" s="75"/>
      <c r="AQ50" s="75"/>
      <c r="AR50" s="75"/>
      <c r="AS50" s="75"/>
      <c r="AT50" s="75"/>
      <c r="AU50" s="75"/>
      <c r="AV50" s="75"/>
      <c r="AW50" s="75"/>
      <c r="AX50" s="75"/>
      <c r="AY50" s="222"/>
      <c r="BL50" s="12"/>
    </row>
    <row r="51" spans="1:64" s="5" customFormat="1" ht="32" customHeight="1">
      <c r="A51" s="175" t="s">
        <v>187</v>
      </c>
      <c r="B51" s="176" t="s">
        <v>3</v>
      </c>
      <c r="C51" s="177" t="s">
        <v>23</v>
      </c>
      <c r="D51" s="550">
        <v>250</v>
      </c>
      <c r="E51" s="352">
        <f t="shared" si="140"/>
        <v>200</v>
      </c>
      <c r="F51" s="169">
        <f t="shared" si="141"/>
        <v>187.50</v>
      </c>
      <c r="G51" s="168">
        <f t="shared" si="168" ref="G51:G52">(D51/100)*70</f>
        <v>175</v>
      </c>
      <c r="H51" s="169">
        <f t="shared" si="169" ref="H51:H52">(D51/100)*65</f>
        <v>162.50</v>
      </c>
      <c r="I51" s="168">
        <f>(D51/100)*60</f>
        <v>150</v>
      </c>
      <c r="J51" s="353">
        <f>(D51/100)*55</f>
        <v>137.50</v>
      </c>
      <c r="K51" s="580">
        <v>450</v>
      </c>
      <c r="L51" s="206">
        <f t="shared" si="146"/>
        <v>360</v>
      </c>
      <c r="M51" s="169">
        <f t="shared" si="147"/>
        <v>337.50</v>
      </c>
      <c r="N51" s="168">
        <f t="shared" si="170" ref="N51:N52">(K51/100)*70</f>
        <v>315</v>
      </c>
      <c r="O51" s="169">
        <f t="shared" si="171" ref="O51:O52">(K51/100)*65</f>
        <v>292.50</v>
      </c>
      <c r="P51" s="168">
        <f>(K51/100)*60</f>
        <v>270</v>
      </c>
      <c r="Q51" s="169">
        <f>(K51/100)*55</f>
        <v>247.50</v>
      </c>
      <c r="R51" s="354">
        <f>(K51/100)*50</f>
        <v>225</v>
      </c>
      <c r="S51" s="580">
        <v>800</v>
      </c>
      <c r="T51" s="206">
        <f t="shared" si="172" ref="T51:T52">(S51/100)*80</f>
        <v>640</v>
      </c>
      <c r="U51" s="169">
        <f t="shared" si="173" ref="U51:U52">(S51/100)*75</f>
        <v>600</v>
      </c>
      <c r="V51" s="168">
        <f t="shared" si="174" ref="V51:V52">(S51/100)*70</f>
        <v>560</v>
      </c>
      <c r="W51" s="169">
        <f t="shared" si="175" ref="W51:W52">(S51/100)*65</f>
        <v>520</v>
      </c>
      <c r="X51" s="168">
        <f>(S51/100)*60</f>
        <v>480</v>
      </c>
      <c r="Y51" s="169">
        <f>(S51/100)*55</f>
        <v>440</v>
      </c>
      <c r="Z51" s="354">
        <f>(S51/100)*50</f>
        <v>400</v>
      </c>
      <c r="AA51" s="580">
        <f t="shared" si="2"/>
        <v>1120</v>
      </c>
      <c r="AB51" s="206">
        <f t="shared" si="160"/>
        <v>896</v>
      </c>
      <c r="AC51" s="169">
        <f t="shared" si="161"/>
        <v>840</v>
      </c>
      <c r="AD51" s="168">
        <f t="shared" si="35"/>
        <v>784</v>
      </c>
      <c r="AE51" s="169">
        <f t="shared" si="36"/>
        <v>728</v>
      </c>
      <c r="AF51" s="168">
        <f>(AA51/100)*60</f>
        <v>672</v>
      </c>
      <c r="AG51" s="250">
        <v>40</v>
      </c>
      <c r="AH51" s="556">
        <v>1900</v>
      </c>
      <c r="AI51" s="449">
        <f t="shared" si="129"/>
        <v>1520</v>
      </c>
      <c r="AJ51" s="171">
        <f t="shared" si="130"/>
        <v>1425</v>
      </c>
      <c r="AK51" s="170">
        <f t="shared" si="38"/>
        <v>1330</v>
      </c>
      <c r="AL51" s="171">
        <f t="shared" si="39"/>
        <v>1235</v>
      </c>
      <c r="AM51" s="170">
        <f t="shared" si="131"/>
        <v>1140</v>
      </c>
      <c r="AN51" s="171">
        <f t="shared" si="132"/>
        <v>1045</v>
      </c>
      <c r="AO51" s="290">
        <f t="shared" si="133"/>
        <v>950</v>
      </c>
      <c r="AP51" s="250">
        <v>70</v>
      </c>
      <c r="AQ51" s="556">
        <v>2900</v>
      </c>
      <c r="AR51" s="449">
        <f t="shared" si="8"/>
        <v>2320</v>
      </c>
      <c r="AS51" s="171">
        <f t="shared" si="134"/>
        <v>2175</v>
      </c>
      <c r="AT51" s="170">
        <f t="shared" si="135"/>
        <v>2030</v>
      </c>
      <c r="AU51" s="171">
        <f t="shared" si="136"/>
        <v>1885</v>
      </c>
      <c r="AV51" s="170">
        <f t="shared" si="137"/>
        <v>1740</v>
      </c>
      <c r="AW51" s="171">
        <f t="shared" si="138"/>
        <v>1595</v>
      </c>
      <c r="AX51" s="290">
        <f t="shared" si="139"/>
        <v>1450</v>
      </c>
      <c r="AY51" s="214"/>
      <c r="BL51" s="12"/>
    </row>
    <row r="52" spans="1:64" s="5" customFormat="1" ht="32" customHeight="1">
      <c r="A52" s="143" t="s">
        <v>188</v>
      </c>
      <c r="B52" s="131" t="s">
        <v>3</v>
      </c>
      <c r="C52" s="132" t="s">
        <v>23</v>
      </c>
      <c r="D52" s="544">
        <v>300</v>
      </c>
      <c r="E52" s="339">
        <f t="shared" si="140"/>
        <v>240</v>
      </c>
      <c r="F52" s="160">
        <f t="shared" si="141"/>
        <v>225</v>
      </c>
      <c r="G52" s="159">
        <f t="shared" si="168"/>
        <v>210</v>
      </c>
      <c r="H52" s="160">
        <f t="shared" si="169"/>
        <v>195</v>
      </c>
      <c r="I52" s="159">
        <f>(D52/100)*60</f>
        <v>180</v>
      </c>
      <c r="J52" s="335">
        <f>(D52/100)*55</f>
        <v>165</v>
      </c>
      <c r="K52" s="548">
        <v>650</v>
      </c>
      <c r="L52" s="207">
        <f t="shared" si="146"/>
        <v>520</v>
      </c>
      <c r="M52" s="160">
        <f t="shared" si="147"/>
        <v>487.50</v>
      </c>
      <c r="N52" s="159">
        <f t="shared" si="170"/>
        <v>455</v>
      </c>
      <c r="O52" s="160">
        <f t="shared" si="171"/>
        <v>422.50</v>
      </c>
      <c r="P52" s="159">
        <f>(K52/100)*60</f>
        <v>390</v>
      </c>
      <c r="Q52" s="160">
        <f>(K52/100)*55</f>
        <v>357.50</v>
      </c>
      <c r="R52" s="256">
        <f>(K52/100)*50</f>
        <v>325</v>
      </c>
      <c r="S52" s="548">
        <v>1200</v>
      </c>
      <c r="T52" s="207">
        <f t="shared" si="172"/>
        <v>960</v>
      </c>
      <c r="U52" s="160">
        <f t="shared" si="173"/>
        <v>900</v>
      </c>
      <c r="V52" s="159">
        <f t="shared" si="174"/>
        <v>840</v>
      </c>
      <c r="W52" s="160">
        <f t="shared" si="175"/>
        <v>780</v>
      </c>
      <c r="X52" s="159">
        <f>(S52/100)*60</f>
        <v>720</v>
      </c>
      <c r="Y52" s="160">
        <f>(S52/100)*55</f>
        <v>660</v>
      </c>
      <c r="Z52" s="256">
        <f>(S52/100)*50</f>
        <v>600</v>
      </c>
      <c r="AA52" s="548">
        <f t="shared" si="2"/>
        <v>1680</v>
      </c>
      <c r="AB52" s="207">
        <f t="shared" si="160"/>
        <v>1344</v>
      </c>
      <c r="AC52" s="160">
        <f t="shared" si="161"/>
        <v>1260</v>
      </c>
      <c r="AD52" s="159">
        <f t="shared" si="35"/>
        <v>1176</v>
      </c>
      <c r="AE52" s="160">
        <f t="shared" si="36"/>
        <v>1092</v>
      </c>
      <c r="AF52" s="159">
        <f>(AA52/100)*60</f>
        <v>1008</v>
      </c>
      <c r="AG52" s="127">
        <v>40</v>
      </c>
      <c r="AH52" s="510">
        <v>2250</v>
      </c>
      <c r="AI52" s="194">
        <f t="shared" si="129"/>
        <v>1800</v>
      </c>
      <c r="AJ52" s="163">
        <f t="shared" si="130"/>
        <v>1687.50</v>
      </c>
      <c r="AK52" s="162">
        <f t="shared" si="38"/>
        <v>1575</v>
      </c>
      <c r="AL52" s="163">
        <f t="shared" si="39"/>
        <v>1462.50</v>
      </c>
      <c r="AM52" s="162">
        <f t="shared" si="131"/>
        <v>1350</v>
      </c>
      <c r="AN52" s="163">
        <f t="shared" si="132"/>
        <v>1237.50</v>
      </c>
      <c r="AO52" s="203">
        <f t="shared" si="133"/>
        <v>1125</v>
      </c>
      <c r="AP52" s="127">
        <v>70</v>
      </c>
      <c r="AQ52" s="510">
        <v>3500</v>
      </c>
      <c r="AR52" s="194">
        <f t="shared" si="8"/>
        <v>2800</v>
      </c>
      <c r="AS52" s="163">
        <f t="shared" si="134"/>
        <v>2625</v>
      </c>
      <c r="AT52" s="162">
        <f t="shared" si="135"/>
        <v>2450</v>
      </c>
      <c r="AU52" s="163">
        <f t="shared" si="136"/>
        <v>2275</v>
      </c>
      <c r="AV52" s="162">
        <f t="shared" si="137"/>
        <v>2100</v>
      </c>
      <c r="AW52" s="163">
        <f t="shared" si="138"/>
        <v>1925</v>
      </c>
      <c r="AX52" s="203">
        <f t="shared" si="139"/>
        <v>1750</v>
      </c>
      <c r="AY52" s="235"/>
      <c r="BL52" s="12"/>
    </row>
    <row r="53" spans="1:51" s="498" customFormat="1" ht="32" customHeight="1" thickBot="1">
      <c r="A53" s="505" t="s">
        <v>189</v>
      </c>
      <c r="B53" s="499" t="s">
        <v>3</v>
      </c>
      <c r="C53" s="493" t="s">
        <v>23</v>
      </c>
      <c r="D53" s="547">
        <v>450</v>
      </c>
      <c r="E53" s="559">
        <f t="shared" si="176" ref="E53">(D53/100)*80</f>
        <v>360</v>
      </c>
      <c r="F53" s="560">
        <f t="shared" si="177" ref="F53">(D53/100)*75</f>
        <v>337.50</v>
      </c>
      <c r="G53" s="561">
        <f t="shared" si="178" ref="G53">(D53/100)*70</f>
        <v>315</v>
      </c>
      <c r="H53" s="560">
        <f t="shared" si="179" ref="H53">(D53/100)*65</f>
        <v>292.50</v>
      </c>
      <c r="I53" s="561">
        <f>(D53/100)*60</f>
        <v>270</v>
      </c>
      <c r="J53" s="562">
        <f>(D53/100)*55</f>
        <v>247.50</v>
      </c>
      <c r="K53" s="578">
        <v>1050</v>
      </c>
      <c r="L53" s="564">
        <f t="shared" si="180" ref="L53">(K53/100)*80</f>
        <v>840</v>
      </c>
      <c r="M53" s="560">
        <f t="shared" si="181" ref="M53">(K53/100)*75</f>
        <v>787.50</v>
      </c>
      <c r="N53" s="561">
        <f t="shared" si="182" ref="N53">(K53/100)*70</f>
        <v>735</v>
      </c>
      <c r="O53" s="560">
        <f t="shared" si="183" ref="O53">(K53/100)*65</f>
        <v>682.50</v>
      </c>
      <c r="P53" s="561">
        <f>(K53/100)*60</f>
        <v>630</v>
      </c>
      <c r="Q53" s="560">
        <f>(K53/100)*55</f>
        <v>577.50</v>
      </c>
      <c r="R53" s="563">
        <f>(K53/100)*50</f>
        <v>525</v>
      </c>
      <c r="S53" s="578">
        <v>2000</v>
      </c>
      <c r="T53" s="564">
        <f t="shared" si="184" ref="T53">(S53/100)*80</f>
        <v>1600</v>
      </c>
      <c r="U53" s="560">
        <f t="shared" si="185" ref="U53">(S53/100)*75</f>
        <v>1500</v>
      </c>
      <c r="V53" s="561">
        <f t="shared" si="186" ref="V53">(S53/100)*70</f>
        <v>1400</v>
      </c>
      <c r="W53" s="560">
        <f t="shared" si="187" ref="W53">(S53/100)*65</f>
        <v>1300</v>
      </c>
      <c r="X53" s="561">
        <f>(S53/100)*60</f>
        <v>1200</v>
      </c>
      <c r="Y53" s="560">
        <f>(S53/100)*55</f>
        <v>1100</v>
      </c>
      <c r="Z53" s="563">
        <f>(S53/100)*50</f>
        <v>1000</v>
      </c>
      <c r="AA53" s="578">
        <f t="shared" si="2"/>
        <v>2800</v>
      </c>
      <c r="AB53" s="564">
        <f t="shared" si="188" ref="AB53">(AA53/100)*80</f>
        <v>2240</v>
      </c>
      <c r="AC53" s="560">
        <f t="shared" si="189" ref="AC53">(AA53/100)*75</f>
        <v>2100</v>
      </c>
      <c r="AD53" s="561">
        <f t="shared" si="190" ref="AD53">(AA53/100)*70</f>
        <v>1960</v>
      </c>
      <c r="AE53" s="560">
        <f t="shared" si="191" ref="AE53">(AA53/100)*65</f>
        <v>1820</v>
      </c>
      <c r="AF53" s="561">
        <f>(AA53/100)*60</f>
        <v>1680</v>
      </c>
      <c r="AG53" s="503">
        <v>40</v>
      </c>
      <c r="AH53" s="553">
        <v>2850</v>
      </c>
      <c r="AI53" s="571">
        <f t="shared" si="129"/>
        <v>2280</v>
      </c>
      <c r="AJ53" s="572">
        <f t="shared" si="130"/>
        <v>2137.50</v>
      </c>
      <c r="AK53" s="573">
        <f t="shared" si="38"/>
        <v>1995</v>
      </c>
      <c r="AL53" s="572">
        <f t="shared" si="39"/>
        <v>1852.50</v>
      </c>
      <c r="AM53" s="573">
        <f t="shared" si="131"/>
        <v>1710</v>
      </c>
      <c r="AN53" s="572">
        <f t="shared" si="132"/>
        <v>1567.50</v>
      </c>
      <c r="AO53" s="574">
        <f t="shared" si="133"/>
        <v>1425</v>
      </c>
      <c r="AP53" s="503">
        <v>70</v>
      </c>
      <c r="AQ53" s="553">
        <v>4600</v>
      </c>
      <c r="AR53" s="571">
        <f t="shared" si="8"/>
        <v>3680</v>
      </c>
      <c r="AS53" s="572">
        <f t="shared" si="134"/>
        <v>3450</v>
      </c>
      <c r="AT53" s="573">
        <f t="shared" si="135"/>
        <v>3220</v>
      </c>
      <c r="AU53" s="572">
        <f t="shared" si="136"/>
        <v>2990</v>
      </c>
      <c r="AV53" s="573">
        <f t="shared" si="137"/>
        <v>2760</v>
      </c>
      <c r="AW53" s="572">
        <f t="shared" si="138"/>
        <v>2530</v>
      </c>
      <c r="AX53" s="574">
        <f t="shared" si="139"/>
        <v>2300</v>
      </c>
      <c r="AY53" s="575"/>
    </row>
    <row r="54" spans="1:64" s="5" customFormat="1" ht="17" customHeight="1" thickBot="1">
      <c r="A54" s="147"/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  <c r="AX54" s="91"/>
      <c r="AY54" s="218"/>
      <c r="BL54" s="12"/>
    </row>
    <row r="55" spans="1:64" s="5" customFormat="1" ht="40" customHeight="1" thickBot="1">
      <c r="A55" s="51" t="s">
        <v>44</v>
      </c>
      <c r="B55" s="75"/>
      <c r="C55" s="75"/>
      <c r="D55" s="75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  <c r="AA55" s="75"/>
      <c r="AB55" s="75"/>
      <c r="AC55" s="75"/>
      <c r="AD55" s="75"/>
      <c r="AE55" s="75"/>
      <c r="AF55" s="75"/>
      <c r="AG55" s="75"/>
      <c r="AH55" s="75"/>
      <c r="AI55" s="75"/>
      <c r="AJ55" s="75"/>
      <c r="AK55" s="75"/>
      <c r="AL55" s="75"/>
      <c r="AM55" s="75"/>
      <c r="AN55" s="75"/>
      <c r="AO55" s="75"/>
      <c r="AP55" s="75"/>
      <c r="AQ55" s="75"/>
      <c r="AR55" s="75"/>
      <c r="AS55" s="75"/>
      <c r="AT55" s="75"/>
      <c r="AU55" s="75"/>
      <c r="AV55" s="75"/>
      <c r="AW55" s="75"/>
      <c r="AX55" s="75"/>
      <c r="AY55" s="222"/>
      <c r="BL55" s="12"/>
    </row>
    <row r="56" spans="1:64" s="56" customFormat="1" ht="32" customHeight="1">
      <c r="A56" s="175" t="s">
        <v>190</v>
      </c>
      <c r="B56" s="176" t="s">
        <v>4</v>
      </c>
      <c r="C56" s="177" t="s">
        <v>23</v>
      </c>
      <c r="D56" s="604">
        <v>350</v>
      </c>
      <c r="E56" s="352">
        <f>(D56/100)*80</f>
        <v>280</v>
      </c>
      <c r="F56" s="169">
        <f>(D56/100)*75</f>
        <v>262.50</v>
      </c>
      <c r="G56" s="168">
        <f t="shared" si="192" ref="G56:G58">(D56/100)*70</f>
        <v>245</v>
      </c>
      <c r="H56" s="169">
        <f t="shared" si="193" ref="H56:H58">(D56/100)*65</f>
        <v>227.50</v>
      </c>
      <c r="I56" s="168">
        <f t="shared" si="194" ref="I56">(D56/100)*60</f>
        <v>210</v>
      </c>
      <c r="J56" s="353">
        <f t="shared" si="195" ref="J56">(D56/100)*55</f>
        <v>192.50</v>
      </c>
      <c r="K56" s="590">
        <v>800</v>
      </c>
      <c r="L56" s="206">
        <f>(K56/100)*80</f>
        <v>640</v>
      </c>
      <c r="M56" s="169">
        <f>(K56/100)*75</f>
        <v>600</v>
      </c>
      <c r="N56" s="168">
        <f t="shared" si="196" ref="N56:N58">(K56/100)*70</f>
        <v>560</v>
      </c>
      <c r="O56" s="169">
        <f t="shared" si="197" ref="O56:O58">(K56/100)*65</f>
        <v>520</v>
      </c>
      <c r="P56" s="168">
        <f>(K56/100)*60</f>
        <v>480</v>
      </c>
      <c r="Q56" s="169">
        <f>(K56/100)*55</f>
        <v>440</v>
      </c>
      <c r="R56" s="354">
        <f>(K56/100)*50</f>
        <v>400</v>
      </c>
      <c r="S56" s="590">
        <v>1500</v>
      </c>
      <c r="T56" s="206">
        <f>(S56/100)*80</f>
        <v>1200</v>
      </c>
      <c r="U56" s="169">
        <f>(S56/100)*75</f>
        <v>1125</v>
      </c>
      <c r="V56" s="168">
        <f t="shared" si="198" ref="V56:V58">(S56/100)*70</f>
        <v>1050</v>
      </c>
      <c r="W56" s="169">
        <f t="shared" si="199" ref="W56:W58">(S56/100)*65</f>
        <v>975</v>
      </c>
      <c r="X56" s="168">
        <f>(S56/100)*60</f>
        <v>900</v>
      </c>
      <c r="Y56" s="169">
        <f>(S56/100)*55</f>
        <v>825</v>
      </c>
      <c r="Z56" s="354">
        <f>(S56/100)*50</f>
        <v>750</v>
      </c>
      <c r="AA56" s="580">
        <f t="shared" si="2"/>
        <v>2100</v>
      </c>
      <c r="AB56" s="206">
        <f>(AA56/100)*80</f>
        <v>1680</v>
      </c>
      <c r="AC56" s="169">
        <f>(AA56/100)*75</f>
        <v>1575</v>
      </c>
      <c r="AD56" s="168">
        <f t="shared" si="35"/>
        <v>1470</v>
      </c>
      <c r="AE56" s="169">
        <f t="shared" si="36"/>
        <v>1365</v>
      </c>
      <c r="AF56" s="168">
        <f>(AA56/100)*60</f>
        <v>1260</v>
      </c>
      <c r="AG56" s="605">
        <v>25</v>
      </c>
      <c r="AH56" s="596">
        <v>2000</v>
      </c>
      <c r="AI56" s="449">
        <f t="shared" si="129"/>
        <v>1600</v>
      </c>
      <c r="AJ56" s="171">
        <f t="shared" si="130"/>
        <v>1500</v>
      </c>
      <c r="AK56" s="170">
        <f t="shared" si="38"/>
        <v>1400</v>
      </c>
      <c r="AL56" s="171">
        <f t="shared" si="39"/>
        <v>1300</v>
      </c>
      <c r="AM56" s="170">
        <f t="shared" si="131"/>
        <v>1200</v>
      </c>
      <c r="AN56" s="171">
        <f t="shared" si="132"/>
        <v>1100</v>
      </c>
      <c r="AO56" s="290">
        <f t="shared" si="133"/>
        <v>1000</v>
      </c>
      <c r="AP56" s="605">
        <v>50</v>
      </c>
      <c r="AQ56" s="596">
        <v>3300</v>
      </c>
      <c r="AR56" s="449">
        <f t="shared" si="8"/>
        <v>2640</v>
      </c>
      <c r="AS56" s="171">
        <f t="shared" si="134"/>
        <v>2475</v>
      </c>
      <c r="AT56" s="170">
        <f t="shared" si="135"/>
        <v>2310</v>
      </c>
      <c r="AU56" s="171">
        <f t="shared" si="136"/>
        <v>2145</v>
      </c>
      <c r="AV56" s="170">
        <f t="shared" si="137"/>
        <v>1980</v>
      </c>
      <c r="AW56" s="171">
        <f t="shared" si="138"/>
        <v>1815</v>
      </c>
      <c r="AX56" s="290">
        <f t="shared" si="139"/>
        <v>1650</v>
      </c>
      <c r="AY56" s="585"/>
      <c r="BL56" s="57"/>
    </row>
    <row r="57" spans="1:64" s="5" customFormat="1" ht="32" customHeight="1">
      <c r="A57" s="143" t="s">
        <v>191</v>
      </c>
      <c r="B57" s="131" t="s">
        <v>4</v>
      </c>
      <c r="C57" s="132" t="s">
        <v>23</v>
      </c>
      <c r="D57" s="544">
        <v>500</v>
      </c>
      <c r="E57" s="339">
        <f>(D57/100)*80</f>
        <v>400</v>
      </c>
      <c r="F57" s="160">
        <f>(D57/100)*75</f>
        <v>375</v>
      </c>
      <c r="G57" s="159">
        <f t="shared" si="200" ref="G57">(D57/100)*70</f>
        <v>350</v>
      </c>
      <c r="H57" s="160">
        <f t="shared" si="201" ref="H57">(D57/100)*65</f>
        <v>325</v>
      </c>
      <c r="I57" s="159">
        <f t="shared" si="202" ref="I57">(D57/100)*60</f>
        <v>300</v>
      </c>
      <c r="J57" s="335">
        <f t="shared" si="203" ref="J57">(D57/100)*55</f>
        <v>275</v>
      </c>
      <c r="K57" s="548">
        <v>1200</v>
      </c>
      <c r="L57" s="207">
        <f>(K57/100)*80</f>
        <v>960</v>
      </c>
      <c r="M57" s="160">
        <f>(K57/100)*75</f>
        <v>900</v>
      </c>
      <c r="N57" s="159">
        <f t="shared" si="204" ref="N57">(K57/100)*70</f>
        <v>840</v>
      </c>
      <c r="O57" s="160">
        <f t="shared" si="205" ref="O57">(K57/100)*65</f>
        <v>780</v>
      </c>
      <c r="P57" s="159">
        <f>(K57/100)*60</f>
        <v>720</v>
      </c>
      <c r="Q57" s="160">
        <f>(K57/100)*55</f>
        <v>660</v>
      </c>
      <c r="R57" s="256">
        <f>(K57/100)*50</f>
        <v>600</v>
      </c>
      <c r="S57" s="548">
        <v>2300</v>
      </c>
      <c r="T57" s="207">
        <f>(S57/100)*80</f>
        <v>1840</v>
      </c>
      <c r="U57" s="160">
        <f>(S57/100)*75</f>
        <v>1725</v>
      </c>
      <c r="V57" s="159">
        <f t="shared" si="198"/>
        <v>1610</v>
      </c>
      <c r="W57" s="160">
        <f t="shared" si="199"/>
        <v>1495</v>
      </c>
      <c r="X57" s="159">
        <f>(S57/100)*60</f>
        <v>1380</v>
      </c>
      <c r="Y57" s="160">
        <f>(S57/100)*55</f>
        <v>1265</v>
      </c>
      <c r="Z57" s="256">
        <f>(S57/100)*50</f>
        <v>1150</v>
      </c>
      <c r="AA57" s="548">
        <f t="shared" si="2"/>
        <v>3220</v>
      </c>
      <c r="AB57" s="207">
        <f>(AA57/100)*80</f>
        <v>2576</v>
      </c>
      <c r="AC57" s="160">
        <f>(AA57/100)*75</f>
        <v>2415</v>
      </c>
      <c r="AD57" s="159">
        <f t="shared" si="206" ref="AD57">(AA57/100)*70</f>
        <v>2254</v>
      </c>
      <c r="AE57" s="160">
        <f t="shared" si="207" ref="AE57">(AA57/100)*65</f>
        <v>2093</v>
      </c>
      <c r="AF57" s="159">
        <f>(AA57/100)*60</f>
        <v>1932.0000000000002</v>
      </c>
      <c r="AG57" s="127">
        <v>25</v>
      </c>
      <c r="AH57" s="510">
        <v>2400</v>
      </c>
      <c r="AI57" s="194">
        <f t="shared" si="129"/>
        <v>1920</v>
      </c>
      <c r="AJ57" s="163">
        <f t="shared" si="130"/>
        <v>1800</v>
      </c>
      <c r="AK57" s="162">
        <f t="shared" si="38"/>
        <v>1680</v>
      </c>
      <c r="AL57" s="163">
        <f t="shared" si="39"/>
        <v>1560</v>
      </c>
      <c r="AM57" s="162">
        <f t="shared" si="131"/>
        <v>1440</v>
      </c>
      <c r="AN57" s="163">
        <f t="shared" si="132"/>
        <v>1320</v>
      </c>
      <c r="AO57" s="203">
        <f t="shared" si="133"/>
        <v>1200</v>
      </c>
      <c r="AP57" s="127">
        <v>50</v>
      </c>
      <c r="AQ57" s="510">
        <v>4100</v>
      </c>
      <c r="AR57" s="194">
        <f t="shared" si="8"/>
        <v>3280</v>
      </c>
      <c r="AS57" s="163">
        <f t="shared" si="134"/>
        <v>3075</v>
      </c>
      <c r="AT57" s="162">
        <f t="shared" si="135"/>
        <v>2870</v>
      </c>
      <c r="AU57" s="163">
        <f t="shared" si="136"/>
        <v>2665</v>
      </c>
      <c r="AV57" s="162">
        <f t="shared" si="137"/>
        <v>2460</v>
      </c>
      <c r="AW57" s="163">
        <f t="shared" si="138"/>
        <v>2255</v>
      </c>
      <c r="AX57" s="203">
        <f t="shared" si="139"/>
        <v>2050</v>
      </c>
      <c r="AY57" s="216"/>
      <c r="BL57" s="12"/>
    </row>
    <row r="58" spans="1:64" s="5" customFormat="1" ht="32" customHeight="1" thickBot="1">
      <c r="A58" s="145" t="s">
        <v>192</v>
      </c>
      <c r="B58" s="131" t="s">
        <v>57</v>
      </c>
      <c r="C58" s="132" t="s">
        <v>23</v>
      </c>
      <c r="D58" s="546">
        <v>250</v>
      </c>
      <c r="E58" s="340">
        <f t="shared" si="208" ref="E58">(D58/100)*80</f>
        <v>200</v>
      </c>
      <c r="F58" s="161">
        <f t="shared" si="209" ref="F58">(D58/100)*75</f>
        <v>187.50</v>
      </c>
      <c r="G58" s="187">
        <f t="shared" si="192"/>
        <v>175</v>
      </c>
      <c r="H58" s="161">
        <f t="shared" si="193"/>
        <v>162.50</v>
      </c>
      <c r="I58" s="187">
        <f>(D58/100)*60</f>
        <v>150</v>
      </c>
      <c r="J58" s="334">
        <f>(D58/100)*55</f>
        <v>137.50</v>
      </c>
      <c r="K58" s="549">
        <v>550</v>
      </c>
      <c r="L58" s="208">
        <f t="shared" si="210" ref="L58">(K58/100)*80</f>
        <v>440</v>
      </c>
      <c r="M58" s="161">
        <f t="shared" si="211" ref="M58">(K58/100)*75</f>
        <v>412.50</v>
      </c>
      <c r="N58" s="187">
        <f t="shared" si="196"/>
        <v>385</v>
      </c>
      <c r="O58" s="161">
        <f t="shared" si="197"/>
        <v>357.50</v>
      </c>
      <c r="P58" s="187">
        <f>(K58/100)*60</f>
        <v>330</v>
      </c>
      <c r="Q58" s="161">
        <f>(K58/100)*55</f>
        <v>302.50</v>
      </c>
      <c r="R58" s="255">
        <f>(K58/100)*50</f>
        <v>275</v>
      </c>
      <c r="S58" s="549">
        <v>1000</v>
      </c>
      <c r="T58" s="208">
        <f t="shared" si="212" ref="T58">(S58/100)*80</f>
        <v>800</v>
      </c>
      <c r="U58" s="161">
        <f t="shared" si="213" ref="U58">(S58/100)*75</f>
        <v>750</v>
      </c>
      <c r="V58" s="187">
        <f t="shared" si="198"/>
        <v>700</v>
      </c>
      <c r="W58" s="161">
        <f t="shared" si="199"/>
        <v>650</v>
      </c>
      <c r="X58" s="187">
        <f>(S58/100)*60</f>
        <v>600</v>
      </c>
      <c r="Y58" s="161">
        <f>(S58/100)*55</f>
        <v>550</v>
      </c>
      <c r="Z58" s="255">
        <f>(S58/100)*50</f>
        <v>500</v>
      </c>
      <c r="AA58" s="549">
        <f t="shared" si="2"/>
        <v>1400</v>
      </c>
      <c r="AB58" s="208">
        <f t="shared" si="214" ref="AB58">(AA58/100)*80</f>
        <v>1120</v>
      </c>
      <c r="AC58" s="161">
        <f t="shared" si="215" ref="AC58">(AA58/100)*75</f>
        <v>1050</v>
      </c>
      <c r="AD58" s="187">
        <f t="shared" si="35"/>
        <v>980</v>
      </c>
      <c r="AE58" s="161">
        <f t="shared" si="36"/>
        <v>910</v>
      </c>
      <c r="AF58" s="187">
        <f>(AA58/100)*60</f>
        <v>840</v>
      </c>
      <c r="AG58" s="128">
        <v>25</v>
      </c>
      <c r="AH58" s="554">
        <v>1750</v>
      </c>
      <c r="AI58" s="195">
        <f t="shared" si="129"/>
        <v>1400</v>
      </c>
      <c r="AJ58" s="189">
        <f t="shared" si="130"/>
        <v>1312.50</v>
      </c>
      <c r="AK58" s="188">
        <f t="shared" si="38"/>
        <v>1225</v>
      </c>
      <c r="AL58" s="189">
        <f t="shared" si="39"/>
        <v>1137.50</v>
      </c>
      <c r="AM58" s="188">
        <f t="shared" si="131"/>
        <v>1050</v>
      </c>
      <c r="AN58" s="189">
        <f t="shared" si="132"/>
        <v>962.50</v>
      </c>
      <c r="AO58" s="204">
        <f t="shared" si="133"/>
        <v>875</v>
      </c>
      <c r="AP58" s="128">
        <v>50</v>
      </c>
      <c r="AQ58" s="554">
        <v>2800</v>
      </c>
      <c r="AR58" s="195">
        <f t="shared" si="8"/>
        <v>2240</v>
      </c>
      <c r="AS58" s="189">
        <f t="shared" si="134"/>
        <v>2100</v>
      </c>
      <c r="AT58" s="188">
        <f t="shared" si="135"/>
        <v>1960</v>
      </c>
      <c r="AU58" s="189">
        <f t="shared" si="136"/>
        <v>1820</v>
      </c>
      <c r="AV58" s="188">
        <f t="shared" si="137"/>
        <v>1680</v>
      </c>
      <c r="AW58" s="189">
        <f t="shared" si="138"/>
        <v>1540</v>
      </c>
      <c r="AX58" s="204">
        <f t="shared" si="139"/>
        <v>1400</v>
      </c>
      <c r="AY58" s="217"/>
      <c r="BL58" s="12"/>
    </row>
    <row r="59" spans="1:64" s="5" customFormat="1" ht="17" customHeight="1" thickBot="1">
      <c r="A59" s="147"/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  <c r="AX59" s="91"/>
      <c r="AY59" s="92"/>
      <c r="BL59" s="12"/>
    </row>
    <row r="60" spans="1:64" s="5" customFormat="1" ht="40" customHeight="1" thickBot="1">
      <c r="A60" s="51" t="s">
        <v>45</v>
      </c>
      <c r="B60" s="75"/>
      <c r="C60" s="75"/>
      <c r="D60" s="75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  <c r="AA60" s="75"/>
      <c r="AB60" s="75"/>
      <c r="AC60" s="75"/>
      <c r="AD60" s="75"/>
      <c r="AE60" s="75"/>
      <c r="AF60" s="75"/>
      <c r="AG60" s="75"/>
      <c r="AH60" s="75"/>
      <c r="AI60" s="75"/>
      <c r="AJ60" s="75"/>
      <c r="AK60" s="75"/>
      <c r="AL60" s="75"/>
      <c r="AM60" s="75"/>
      <c r="AN60" s="75"/>
      <c r="AO60" s="75"/>
      <c r="AP60" s="75"/>
      <c r="AQ60" s="75"/>
      <c r="AR60" s="75"/>
      <c r="AS60" s="75"/>
      <c r="AT60" s="75"/>
      <c r="AU60" s="75"/>
      <c r="AV60" s="75"/>
      <c r="AW60" s="75"/>
      <c r="AX60" s="75"/>
      <c r="AY60" s="76"/>
      <c r="BL60" s="12"/>
    </row>
    <row r="61" spans="1:51" s="507" customFormat="1" ht="32" customHeight="1">
      <c r="A61" s="587" t="s">
        <v>216</v>
      </c>
      <c r="B61" s="588" t="s">
        <v>5</v>
      </c>
      <c r="C61" s="589" t="s">
        <v>23</v>
      </c>
      <c r="D61" s="590">
        <v>300</v>
      </c>
      <c r="E61" s="591">
        <f>(D61/100)*80</f>
        <v>240</v>
      </c>
      <c r="F61" s="592">
        <f>(D61/100)*75</f>
        <v>225</v>
      </c>
      <c r="G61" s="591">
        <f t="shared" si="216" ref="G61:G63">(D61/100)*70</f>
        <v>210</v>
      </c>
      <c r="H61" s="592">
        <f t="shared" si="217" ref="H61:H63">(D61/100)*65</f>
        <v>195</v>
      </c>
      <c r="I61" s="591">
        <f t="shared" si="218" ref="I61">(D61/100)*60</f>
        <v>180</v>
      </c>
      <c r="J61" s="592">
        <f t="shared" si="219" ref="J61">(D61/100)*55</f>
        <v>165</v>
      </c>
      <c r="K61" s="590">
        <v>700</v>
      </c>
      <c r="L61" s="591">
        <f>(K61/100)*80</f>
        <v>560</v>
      </c>
      <c r="M61" s="592">
        <f>(K61/100)*75</f>
        <v>525</v>
      </c>
      <c r="N61" s="591">
        <f t="shared" si="220" ref="N61:N63">(K61/100)*70</f>
        <v>490</v>
      </c>
      <c r="O61" s="592">
        <f t="shared" si="221" ref="O61:O63">(K61/100)*65</f>
        <v>455</v>
      </c>
      <c r="P61" s="591">
        <f>(K61/100)*60</f>
        <v>420</v>
      </c>
      <c r="Q61" s="592">
        <f>(K61/100)*55</f>
        <v>385</v>
      </c>
      <c r="R61" s="593">
        <f>(K61/100)*60</f>
        <v>420</v>
      </c>
      <c r="S61" s="590">
        <v>1350</v>
      </c>
      <c r="T61" s="591">
        <f>(S61/100)*80</f>
        <v>1080</v>
      </c>
      <c r="U61" s="592">
        <f>(S61/100)*75</f>
        <v>1012.50</v>
      </c>
      <c r="V61" s="591">
        <f t="shared" si="222" ref="V61:V63">(S61/100)*70</f>
        <v>945</v>
      </c>
      <c r="W61" s="592">
        <f t="shared" si="223" ref="W61:W63">(S61/100)*65</f>
        <v>877.50</v>
      </c>
      <c r="X61" s="591">
        <f>(S61/100)*60</f>
        <v>810</v>
      </c>
      <c r="Y61" s="592">
        <f>(S61/100)*55</f>
        <v>742.50</v>
      </c>
      <c r="Z61" s="593">
        <f>(S61/100)*60</f>
        <v>810</v>
      </c>
      <c r="AA61" s="590">
        <f t="shared" si="2"/>
        <v>1890</v>
      </c>
      <c r="AB61" s="594">
        <f>(AA61/100)*80</f>
        <v>1512</v>
      </c>
      <c r="AC61" s="592">
        <f>(AA61/100)*75</f>
        <v>1417.50</v>
      </c>
      <c r="AD61" s="591">
        <f t="shared" si="35"/>
        <v>1323</v>
      </c>
      <c r="AE61" s="592">
        <f t="shared" si="36"/>
        <v>1228.50</v>
      </c>
      <c r="AF61" s="591">
        <f>(AA61/100)*60</f>
        <v>1134</v>
      </c>
      <c r="AG61" s="595">
        <v>25</v>
      </c>
      <c r="AH61" s="596">
        <v>1050</v>
      </c>
      <c r="AI61" s="597">
        <f t="shared" si="129"/>
        <v>840</v>
      </c>
      <c r="AJ61" s="598">
        <f t="shared" si="130"/>
        <v>787.50</v>
      </c>
      <c r="AK61" s="599">
        <f t="shared" si="38"/>
        <v>735</v>
      </c>
      <c r="AL61" s="598">
        <f t="shared" si="39"/>
        <v>682.50</v>
      </c>
      <c r="AM61" s="599">
        <f t="shared" si="131"/>
        <v>630</v>
      </c>
      <c r="AN61" s="598">
        <f t="shared" si="132"/>
        <v>577.50</v>
      </c>
      <c r="AO61" s="600">
        <f t="shared" si="133"/>
        <v>525</v>
      </c>
      <c r="AP61" s="601">
        <v>50</v>
      </c>
      <c r="AQ61" s="602">
        <v>2100</v>
      </c>
      <c r="AR61" s="597">
        <f t="shared" si="8"/>
        <v>1680</v>
      </c>
      <c r="AS61" s="598">
        <f t="shared" si="134"/>
        <v>1575</v>
      </c>
      <c r="AT61" s="599">
        <f t="shared" si="135"/>
        <v>1470</v>
      </c>
      <c r="AU61" s="598">
        <f t="shared" si="136"/>
        <v>1365</v>
      </c>
      <c r="AV61" s="599">
        <f t="shared" si="137"/>
        <v>1260</v>
      </c>
      <c r="AW61" s="598">
        <f t="shared" si="138"/>
        <v>1155</v>
      </c>
      <c r="AX61" s="600">
        <f t="shared" si="139"/>
        <v>1050</v>
      </c>
      <c r="AY61" s="603" t="s">
        <v>124</v>
      </c>
    </row>
    <row r="62" spans="1:64" s="56" customFormat="1" ht="32" customHeight="1">
      <c r="A62" s="143" t="s">
        <v>217</v>
      </c>
      <c r="B62" s="131" t="s">
        <v>5</v>
      </c>
      <c r="C62" s="132" t="s">
        <v>23</v>
      </c>
      <c r="D62" s="548">
        <v>400</v>
      </c>
      <c r="E62" s="339">
        <f>(D62/100)*80</f>
        <v>320</v>
      </c>
      <c r="F62" s="160">
        <f>(D62/100)*75</f>
        <v>300</v>
      </c>
      <c r="G62" s="159">
        <f t="shared" si="216"/>
        <v>280</v>
      </c>
      <c r="H62" s="160">
        <f t="shared" si="217"/>
        <v>260</v>
      </c>
      <c r="I62" s="159">
        <f t="shared" si="224" ref="I62">(D62/100)*60</f>
        <v>240</v>
      </c>
      <c r="J62" s="335">
        <f t="shared" si="225" ref="J62">(D62/100)*55</f>
        <v>220</v>
      </c>
      <c r="K62" s="548">
        <v>1000</v>
      </c>
      <c r="L62" s="207">
        <f>(K62/100)*80</f>
        <v>800</v>
      </c>
      <c r="M62" s="160">
        <f>(K62/100)*75</f>
        <v>750</v>
      </c>
      <c r="N62" s="159">
        <f t="shared" si="220"/>
        <v>700</v>
      </c>
      <c r="O62" s="160">
        <f t="shared" si="221"/>
        <v>650</v>
      </c>
      <c r="P62" s="159">
        <f>(K62/100)*60</f>
        <v>600</v>
      </c>
      <c r="Q62" s="160">
        <f>(K62/100)*55</f>
        <v>550</v>
      </c>
      <c r="R62" s="256">
        <f>(K62/100)*50</f>
        <v>500</v>
      </c>
      <c r="S62" s="548">
        <v>1950</v>
      </c>
      <c r="T62" s="207">
        <f>(S62/100)*80</f>
        <v>1560</v>
      </c>
      <c r="U62" s="160">
        <f>(S62/100)*75</f>
        <v>1462.50</v>
      </c>
      <c r="V62" s="159">
        <f t="shared" si="222"/>
        <v>1365</v>
      </c>
      <c r="W62" s="160">
        <f t="shared" si="223"/>
        <v>1267.50</v>
      </c>
      <c r="X62" s="159">
        <f>(S62/100)*60</f>
        <v>1170</v>
      </c>
      <c r="Y62" s="160">
        <f>(S62/100)*55</f>
        <v>1072.50</v>
      </c>
      <c r="Z62" s="256">
        <f>(S62/100)*50</f>
        <v>975</v>
      </c>
      <c r="AA62" s="548">
        <f t="shared" si="2"/>
        <v>2730</v>
      </c>
      <c r="AB62" s="207">
        <f>(AA62/100)*80</f>
        <v>2184</v>
      </c>
      <c r="AC62" s="160">
        <f>(AA62/100)*75</f>
        <v>2047.50</v>
      </c>
      <c r="AD62" s="159">
        <f t="shared" si="35"/>
        <v>1911</v>
      </c>
      <c r="AE62" s="160">
        <f t="shared" si="36"/>
        <v>1774.50</v>
      </c>
      <c r="AF62" s="159">
        <f>(AA62/100)*60</f>
        <v>1638</v>
      </c>
      <c r="AG62" s="345">
        <v>25</v>
      </c>
      <c r="AH62" s="510">
        <v>1600</v>
      </c>
      <c r="AI62" s="194">
        <f t="shared" si="129"/>
        <v>1280</v>
      </c>
      <c r="AJ62" s="163">
        <f t="shared" si="130"/>
        <v>1200</v>
      </c>
      <c r="AK62" s="162">
        <f t="shared" si="38"/>
        <v>1120</v>
      </c>
      <c r="AL62" s="163">
        <f t="shared" si="39"/>
        <v>1040</v>
      </c>
      <c r="AM62" s="162">
        <f t="shared" si="131"/>
        <v>960</v>
      </c>
      <c r="AN62" s="163">
        <f t="shared" si="132"/>
        <v>880</v>
      </c>
      <c r="AO62" s="203">
        <f t="shared" si="133"/>
        <v>800</v>
      </c>
      <c r="AP62" s="348">
        <v>50</v>
      </c>
      <c r="AQ62" s="558">
        <v>2650</v>
      </c>
      <c r="AR62" s="194">
        <f t="shared" si="8"/>
        <v>2120</v>
      </c>
      <c r="AS62" s="163">
        <f t="shared" si="134"/>
        <v>1987.50</v>
      </c>
      <c r="AT62" s="162">
        <f t="shared" si="135"/>
        <v>1855</v>
      </c>
      <c r="AU62" s="163">
        <f t="shared" si="136"/>
        <v>1722.50</v>
      </c>
      <c r="AV62" s="162">
        <f t="shared" si="137"/>
        <v>1590</v>
      </c>
      <c r="AW62" s="163">
        <f t="shared" si="138"/>
        <v>1457.50</v>
      </c>
      <c r="AX62" s="203">
        <f t="shared" si="139"/>
        <v>1325</v>
      </c>
      <c r="AY62" s="235"/>
      <c r="BL62" s="57"/>
    </row>
    <row r="63" spans="1:64" s="56" customFormat="1" ht="32" customHeight="1" thickBot="1">
      <c r="A63" s="145" t="s">
        <v>193</v>
      </c>
      <c r="B63" s="131" t="s">
        <v>111</v>
      </c>
      <c r="C63" s="132" t="s">
        <v>23</v>
      </c>
      <c r="D63" s="549">
        <v>200</v>
      </c>
      <c r="E63" s="339">
        <f>(D63/100)*80</f>
        <v>160</v>
      </c>
      <c r="F63" s="160">
        <f>(D63/100)*75</f>
        <v>150</v>
      </c>
      <c r="G63" s="159">
        <f t="shared" si="216"/>
        <v>140</v>
      </c>
      <c r="H63" s="160">
        <f t="shared" si="217"/>
        <v>130</v>
      </c>
      <c r="I63" s="159">
        <f t="shared" si="226" ref="I63">(D63/100)*60</f>
        <v>120</v>
      </c>
      <c r="J63" s="335">
        <f t="shared" si="227" ref="J63">(D63/100)*55</f>
        <v>110</v>
      </c>
      <c r="K63" s="548">
        <v>350</v>
      </c>
      <c r="L63" s="207">
        <f>(K63/100)*80</f>
        <v>280</v>
      </c>
      <c r="M63" s="160">
        <f>(K63/100)*75</f>
        <v>262.50</v>
      </c>
      <c r="N63" s="159">
        <f t="shared" si="220"/>
        <v>245</v>
      </c>
      <c r="O63" s="160">
        <f t="shared" si="221"/>
        <v>227.50</v>
      </c>
      <c r="P63" s="159">
        <f>(K63/100)*60</f>
        <v>210</v>
      </c>
      <c r="Q63" s="160">
        <f>(K63/100)*55</f>
        <v>192.50</v>
      </c>
      <c r="R63" s="256">
        <f>(K63/100)*50</f>
        <v>175</v>
      </c>
      <c r="S63" s="548">
        <v>600</v>
      </c>
      <c r="T63" s="207">
        <f>(S63/100)*80</f>
        <v>480</v>
      </c>
      <c r="U63" s="160">
        <f>(S63/100)*75</f>
        <v>450</v>
      </c>
      <c r="V63" s="159">
        <f t="shared" si="222"/>
        <v>420</v>
      </c>
      <c r="W63" s="160">
        <f t="shared" si="223"/>
        <v>390</v>
      </c>
      <c r="X63" s="159">
        <f>(S63/100)*60</f>
        <v>360</v>
      </c>
      <c r="Y63" s="160">
        <f>(S63/100)*55</f>
        <v>330</v>
      </c>
      <c r="Z63" s="256">
        <f>(S63/100)*50</f>
        <v>300</v>
      </c>
      <c r="AA63" s="549">
        <f t="shared" si="2"/>
        <v>840</v>
      </c>
      <c r="AB63" s="207">
        <f>(AA63/100)*80</f>
        <v>672</v>
      </c>
      <c r="AC63" s="160">
        <f>(AA63/100)*75</f>
        <v>630</v>
      </c>
      <c r="AD63" s="159">
        <f t="shared" si="35"/>
        <v>588</v>
      </c>
      <c r="AE63" s="160">
        <f t="shared" si="36"/>
        <v>546</v>
      </c>
      <c r="AF63" s="159">
        <f>(AA63/100)*60</f>
        <v>504</v>
      </c>
      <c r="AG63" s="345">
        <v>25</v>
      </c>
      <c r="AH63" s="510">
        <v>800</v>
      </c>
      <c r="AI63" s="194">
        <f t="shared" si="129"/>
        <v>640</v>
      </c>
      <c r="AJ63" s="163">
        <f t="shared" si="130"/>
        <v>600</v>
      </c>
      <c r="AK63" s="162">
        <f t="shared" si="38"/>
        <v>560</v>
      </c>
      <c r="AL63" s="163">
        <f t="shared" si="39"/>
        <v>520</v>
      </c>
      <c r="AM63" s="162">
        <f t="shared" si="131"/>
        <v>480</v>
      </c>
      <c r="AN63" s="163">
        <f t="shared" si="132"/>
        <v>440</v>
      </c>
      <c r="AO63" s="203">
        <f t="shared" si="133"/>
        <v>400</v>
      </c>
      <c r="AP63" s="348">
        <v>50</v>
      </c>
      <c r="AQ63" s="558">
        <v>1300</v>
      </c>
      <c r="AR63" s="194">
        <f t="shared" si="8"/>
        <v>1040</v>
      </c>
      <c r="AS63" s="163">
        <f t="shared" si="134"/>
        <v>975</v>
      </c>
      <c r="AT63" s="162">
        <f t="shared" si="135"/>
        <v>910</v>
      </c>
      <c r="AU63" s="163">
        <f t="shared" si="136"/>
        <v>845</v>
      </c>
      <c r="AV63" s="162">
        <f t="shared" si="137"/>
        <v>780</v>
      </c>
      <c r="AW63" s="163">
        <f t="shared" si="138"/>
        <v>715</v>
      </c>
      <c r="AX63" s="203">
        <f t="shared" si="139"/>
        <v>650</v>
      </c>
      <c r="AY63" s="216"/>
      <c r="BL63" s="57"/>
    </row>
    <row r="64" spans="1:64" s="5" customFormat="1" ht="17" customHeight="1" thickBot="1">
      <c r="A64" s="147"/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  <c r="AX64" s="91"/>
      <c r="AY64" s="218"/>
      <c r="BL64" s="12"/>
    </row>
    <row r="65" spans="1:64" s="5" customFormat="1" ht="40" customHeight="1" thickBot="1">
      <c r="A65" s="51" t="s">
        <v>46</v>
      </c>
      <c r="B65" s="75"/>
      <c r="C65" s="75"/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  <c r="AA65" s="75"/>
      <c r="AB65" s="75"/>
      <c r="AC65" s="75"/>
      <c r="AD65" s="75"/>
      <c r="AE65" s="75"/>
      <c r="AF65" s="75"/>
      <c r="AG65" s="75"/>
      <c r="AH65" s="75"/>
      <c r="AI65" s="75"/>
      <c r="AJ65" s="75"/>
      <c r="AK65" s="75"/>
      <c r="AL65" s="75"/>
      <c r="AM65" s="75"/>
      <c r="AN65" s="75"/>
      <c r="AO65" s="75"/>
      <c r="AP65" s="75"/>
      <c r="AQ65" s="75"/>
      <c r="AR65" s="75"/>
      <c r="AS65" s="75"/>
      <c r="AT65" s="75"/>
      <c r="AU65" s="75"/>
      <c r="AV65" s="75"/>
      <c r="AW65" s="75"/>
      <c r="AX65" s="75"/>
      <c r="AY65" s="222"/>
      <c r="BL65" s="12"/>
    </row>
    <row r="66" spans="1:64" s="5" customFormat="1" ht="32" customHeight="1">
      <c r="A66" s="175" t="s">
        <v>194</v>
      </c>
      <c r="B66" s="586" t="s">
        <v>58</v>
      </c>
      <c r="C66" s="177" t="s">
        <v>92</v>
      </c>
      <c r="D66" s="580">
        <v>300</v>
      </c>
      <c r="E66" s="206">
        <f t="shared" si="228" ref="E66">(D66/100)*80</f>
        <v>240</v>
      </c>
      <c r="F66" s="169">
        <f t="shared" si="229" ref="F66">(D66/100)*75</f>
        <v>225</v>
      </c>
      <c r="G66" s="168">
        <f t="shared" si="230" ref="G66:G71">(D66/100)*70</f>
        <v>210</v>
      </c>
      <c r="H66" s="169">
        <f t="shared" si="231" ref="H66:H71">(D66/100)*65</f>
        <v>195</v>
      </c>
      <c r="I66" s="168">
        <f>(D66/100)*60</f>
        <v>180</v>
      </c>
      <c r="J66" s="169">
        <f>(D66/100)*55</f>
        <v>165</v>
      </c>
      <c r="K66" s="551">
        <v>700</v>
      </c>
      <c r="L66" s="206">
        <f t="shared" si="232" ref="L66">(K66/100)*80</f>
        <v>560</v>
      </c>
      <c r="M66" s="169">
        <f t="shared" si="233" ref="M66">(K66/100)*75</f>
        <v>525</v>
      </c>
      <c r="N66" s="168">
        <f t="shared" si="234" ref="N66:N71">(K66/100)*70</f>
        <v>490</v>
      </c>
      <c r="O66" s="169">
        <f t="shared" si="235" ref="O66:O71">(K66/100)*65</f>
        <v>455</v>
      </c>
      <c r="P66" s="168">
        <f>(K66/100)*60</f>
        <v>420</v>
      </c>
      <c r="Q66" s="169">
        <f>(K66/100)*55</f>
        <v>385</v>
      </c>
      <c r="R66" s="354">
        <f>(K66/100)*50</f>
        <v>350</v>
      </c>
      <c r="S66" s="580">
        <v>1300</v>
      </c>
      <c r="T66" s="206">
        <f t="shared" si="236" ref="T66">(S66/100)*80</f>
        <v>1040</v>
      </c>
      <c r="U66" s="169">
        <f t="shared" si="237" ref="U66">(S66/100)*75</f>
        <v>975</v>
      </c>
      <c r="V66" s="168">
        <f t="shared" si="238" ref="V66:V71">(S66/100)*70</f>
        <v>910</v>
      </c>
      <c r="W66" s="169">
        <f t="shared" si="239" ref="W66:W71">(S66/100)*65</f>
        <v>845</v>
      </c>
      <c r="X66" s="168">
        <f>(S66/100)*60</f>
        <v>780</v>
      </c>
      <c r="Y66" s="169">
        <f>(S66/100)*55</f>
        <v>715</v>
      </c>
      <c r="Z66" s="354">
        <f>(S66/100)*50</f>
        <v>650</v>
      </c>
      <c r="AA66" s="580">
        <f t="shared" si="2"/>
        <v>1820</v>
      </c>
      <c r="AB66" s="206">
        <f t="shared" si="240" ref="AB66">(AA66/100)*80</f>
        <v>1456</v>
      </c>
      <c r="AC66" s="169">
        <f t="shared" si="241" ref="AC66">(AA66/100)*75</f>
        <v>1365</v>
      </c>
      <c r="AD66" s="168">
        <f t="shared" si="35"/>
        <v>1274</v>
      </c>
      <c r="AE66" s="169">
        <f t="shared" si="36"/>
        <v>1183</v>
      </c>
      <c r="AF66" s="168">
        <f>(AA66/100)*60</f>
        <v>1092</v>
      </c>
      <c r="AG66" s="250">
        <v>60</v>
      </c>
      <c r="AH66" s="556">
        <v>2800</v>
      </c>
      <c r="AI66" s="449">
        <f t="shared" si="129"/>
        <v>2240</v>
      </c>
      <c r="AJ66" s="171">
        <f t="shared" si="130"/>
        <v>2100</v>
      </c>
      <c r="AK66" s="170">
        <f t="shared" si="38"/>
        <v>1960</v>
      </c>
      <c r="AL66" s="171">
        <f t="shared" si="39"/>
        <v>1820</v>
      </c>
      <c r="AM66" s="170">
        <f t="shared" si="131"/>
        <v>1680</v>
      </c>
      <c r="AN66" s="171">
        <f t="shared" si="132"/>
        <v>1540</v>
      </c>
      <c r="AO66" s="290">
        <f t="shared" si="133"/>
        <v>1400</v>
      </c>
      <c r="AP66" s="250">
        <v>100</v>
      </c>
      <c r="AQ66" s="556">
        <v>4400</v>
      </c>
      <c r="AR66" s="449">
        <f t="shared" si="8"/>
        <v>3520</v>
      </c>
      <c r="AS66" s="171">
        <f t="shared" si="134"/>
        <v>3300</v>
      </c>
      <c r="AT66" s="170">
        <f t="shared" si="135"/>
        <v>3080</v>
      </c>
      <c r="AU66" s="171">
        <f t="shared" si="136"/>
        <v>2860</v>
      </c>
      <c r="AV66" s="170">
        <f t="shared" si="137"/>
        <v>2640</v>
      </c>
      <c r="AW66" s="171">
        <f t="shared" si="138"/>
        <v>2420</v>
      </c>
      <c r="AX66" s="290">
        <f t="shared" si="139"/>
        <v>2200</v>
      </c>
      <c r="AY66" s="178"/>
      <c r="BL66" s="12"/>
    </row>
    <row r="67" spans="1:51" s="58" customFormat="1" ht="32" customHeight="1">
      <c r="A67" s="143" t="s">
        <v>195</v>
      </c>
      <c r="B67" s="655" t="s">
        <v>10</v>
      </c>
      <c r="C67" s="434" t="s">
        <v>92</v>
      </c>
      <c r="D67" s="685">
        <v>250</v>
      </c>
      <c r="E67" s="678">
        <f t="shared" si="242" ref="E67">(D67/100)*80</f>
        <v>200</v>
      </c>
      <c r="F67" s="674">
        <f t="shared" si="243" ref="F67">(D67/100)*75</f>
        <v>187.50</v>
      </c>
      <c r="G67" s="675">
        <f t="shared" si="244" ref="G67">(D67/100)*70</f>
        <v>175</v>
      </c>
      <c r="H67" s="674">
        <f t="shared" si="245" ref="H67">(D67/100)*65</f>
        <v>162.50</v>
      </c>
      <c r="I67" s="675">
        <f>(D67/100)*60</f>
        <v>150</v>
      </c>
      <c r="J67" s="676">
        <f>(D67/100)*55</f>
        <v>137.50</v>
      </c>
      <c r="K67" s="685">
        <v>550</v>
      </c>
      <c r="L67" s="678">
        <f t="shared" si="246" ref="L67">(K67/100)*80</f>
        <v>440</v>
      </c>
      <c r="M67" s="674">
        <f t="shared" si="247" ref="M67">(K67/100)*75</f>
        <v>412.50</v>
      </c>
      <c r="N67" s="675">
        <f t="shared" si="248" ref="N67">(K67/100)*70</f>
        <v>385</v>
      </c>
      <c r="O67" s="674">
        <f t="shared" si="249" ref="O67">(K67/100)*65</f>
        <v>357.50</v>
      </c>
      <c r="P67" s="675">
        <f>(K67/100)*60</f>
        <v>330</v>
      </c>
      <c r="Q67" s="674">
        <f>(K67/100)*55</f>
        <v>302.50</v>
      </c>
      <c r="R67" s="679">
        <f>(K67/100)*50</f>
        <v>275</v>
      </c>
      <c r="S67" s="685">
        <v>1000</v>
      </c>
      <c r="T67" s="678">
        <f t="shared" si="250" ref="T67">(S67/100)*80</f>
        <v>800</v>
      </c>
      <c r="U67" s="674">
        <f t="shared" si="251" ref="U67">(S67/100)*75</f>
        <v>750</v>
      </c>
      <c r="V67" s="675">
        <f t="shared" si="252" ref="V67">(S67/100)*70</f>
        <v>700</v>
      </c>
      <c r="W67" s="674">
        <f t="shared" si="253" ref="W67">(S67/100)*65</f>
        <v>650</v>
      </c>
      <c r="X67" s="675">
        <f>(S67/100)*60</f>
        <v>600</v>
      </c>
      <c r="Y67" s="674">
        <f>(S67/100)*55</f>
        <v>550</v>
      </c>
      <c r="Z67" s="679">
        <f>(S67/100)*50</f>
        <v>500</v>
      </c>
      <c r="AA67" s="685">
        <f t="shared" si="2"/>
        <v>1400</v>
      </c>
      <c r="AB67" s="678">
        <f t="shared" si="254" ref="AB67">(AA67/100)*80</f>
        <v>1120</v>
      </c>
      <c r="AC67" s="674">
        <f t="shared" si="255" ref="AC67">(AA67/100)*75</f>
        <v>1050</v>
      </c>
      <c r="AD67" s="675">
        <f t="shared" si="256" ref="AD67">(AA67/100)*70</f>
        <v>980</v>
      </c>
      <c r="AE67" s="674">
        <f t="shared" si="257" ref="AE67">(AA67/100)*65</f>
        <v>910</v>
      </c>
      <c r="AF67" s="675">
        <f>(AA67/100)*60</f>
        <v>840</v>
      </c>
      <c r="AG67" s="659">
        <v>25</v>
      </c>
      <c r="AH67" s="686">
        <v>2200</v>
      </c>
      <c r="AI67" s="681">
        <f t="shared" si="129"/>
        <v>1760</v>
      </c>
      <c r="AJ67" s="682">
        <f t="shared" si="130"/>
        <v>1650</v>
      </c>
      <c r="AK67" s="683">
        <f t="shared" si="38"/>
        <v>1540</v>
      </c>
      <c r="AL67" s="682">
        <f t="shared" si="39"/>
        <v>1430</v>
      </c>
      <c r="AM67" s="683">
        <f t="shared" si="131"/>
        <v>1320</v>
      </c>
      <c r="AN67" s="682">
        <f t="shared" si="132"/>
        <v>1210</v>
      </c>
      <c r="AO67" s="684">
        <f t="shared" si="133"/>
        <v>1100</v>
      </c>
      <c r="AP67" s="659">
        <v>50</v>
      </c>
      <c r="AQ67" s="686">
        <v>3650</v>
      </c>
      <c r="AR67" s="681">
        <f t="shared" si="258" ref="AR67:AR123">(AQ67/100)*80</f>
        <v>2920</v>
      </c>
      <c r="AS67" s="682">
        <f t="shared" si="134"/>
        <v>2737.50</v>
      </c>
      <c r="AT67" s="683">
        <f t="shared" si="135"/>
        <v>2555</v>
      </c>
      <c r="AU67" s="682">
        <f t="shared" si="136"/>
        <v>2372.50</v>
      </c>
      <c r="AV67" s="683">
        <f t="shared" si="137"/>
        <v>2190</v>
      </c>
      <c r="AW67" s="682">
        <f t="shared" si="138"/>
        <v>2007.50</v>
      </c>
      <c r="AX67" s="684">
        <f t="shared" si="139"/>
        <v>1825</v>
      </c>
      <c r="AY67" s="435"/>
    </row>
    <row r="68" spans="1:51" s="58" customFormat="1" ht="32" customHeight="1">
      <c r="A68" s="143" t="s">
        <v>60</v>
      </c>
      <c r="B68" s="661" t="s">
        <v>59</v>
      </c>
      <c r="C68" s="434" t="s">
        <v>92</v>
      </c>
      <c r="D68" s="685">
        <v>300</v>
      </c>
      <c r="E68" s="678">
        <f t="shared" si="259" ref="E68:E70">(D68/100)*80</f>
        <v>240</v>
      </c>
      <c r="F68" s="674">
        <f t="shared" si="260" ref="F68:F70">(D68/100)*75</f>
        <v>225</v>
      </c>
      <c r="G68" s="675">
        <f t="shared" si="230"/>
        <v>210</v>
      </c>
      <c r="H68" s="674">
        <f t="shared" si="231"/>
        <v>195</v>
      </c>
      <c r="I68" s="675">
        <f t="shared" si="261" ref="I68:I70">(D68/100)*60</f>
        <v>180</v>
      </c>
      <c r="J68" s="676">
        <f t="shared" si="262" ref="J68:J70">(D68/100)*55</f>
        <v>165</v>
      </c>
      <c r="K68" s="685">
        <v>700</v>
      </c>
      <c r="L68" s="678">
        <f t="shared" si="263" ref="L68:L70">(K68/100)*80</f>
        <v>560</v>
      </c>
      <c r="M68" s="674">
        <f t="shared" si="264" ref="M68:M70">(K68/100)*75</f>
        <v>525</v>
      </c>
      <c r="N68" s="675">
        <f t="shared" si="234"/>
        <v>490</v>
      </c>
      <c r="O68" s="674">
        <f t="shared" si="235"/>
        <v>455</v>
      </c>
      <c r="P68" s="675">
        <f t="shared" si="265" ref="P68:P70">(K68/100)*60</f>
        <v>420</v>
      </c>
      <c r="Q68" s="674">
        <f t="shared" si="266" ref="Q68:Q70">(K68/100)*55</f>
        <v>385</v>
      </c>
      <c r="R68" s="679">
        <f t="shared" si="267" ref="R68:R70">(K68/100)*50</f>
        <v>350</v>
      </c>
      <c r="S68" s="685">
        <v>1250</v>
      </c>
      <c r="T68" s="678">
        <f t="shared" si="268" ref="T68:T71">(S68/100)*80</f>
        <v>1000</v>
      </c>
      <c r="U68" s="674">
        <f t="shared" si="269" ref="U68:U71">(S68/100)*75</f>
        <v>937.50</v>
      </c>
      <c r="V68" s="675">
        <f t="shared" si="238"/>
        <v>875</v>
      </c>
      <c r="W68" s="674">
        <f t="shared" si="239"/>
        <v>812.50</v>
      </c>
      <c r="X68" s="675">
        <f t="shared" si="270" ref="X68:X70">(S68/100)*60</f>
        <v>750</v>
      </c>
      <c r="Y68" s="674">
        <f t="shared" si="271" ref="Y68:Y70">(S68/100)*55</f>
        <v>687.50</v>
      </c>
      <c r="Z68" s="679">
        <f t="shared" si="272" ref="Z68:Z70">(S68/100)*50</f>
        <v>625</v>
      </c>
      <c r="AA68" s="685">
        <f t="shared" si="2"/>
        <v>1750</v>
      </c>
      <c r="AB68" s="678">
        <f t="shared" si="273" ref="AB68:AB70">(AA68/100)*80</f>
        <v>1400</v>
      </c>
      <c r="AC68" s="674">
        <f t="shared" si="274" ref="AC68:AC70">(AA68/100)*75</f>
        <v>1312.50</v>
      </c>
      <c r="AD68" s="675">
        <f t="shared" si="35"/>
        <v>1225</v>
      </c>
      <c r="AE68" s="674">
        <f t="shared" si="36"/>
        <v>1137.50</v>
      </c>
      <c r="AF68" s="675">
        <f t="shared" si="275" ref="AF68:AF70">(AA68/100)*60</f>
        <v>1050</v>
      </c>
      <c r="AG68" s="659">
        <v>75</v>
      </c>
      <c r="AH68" s="686">
        <v>3150</v>
      </c>
      <c r="AI68" s="681">
        <f t="shared" si="129"/>
        <v>2520</v>
      </c>
      <c r="AJ68" s="682">
        <f t="shared" si="130"/>
        <v>2362.50</v>
      </c>
      <c r="AK68" s="683">
        <f t="shared" si="38"/>
        <v>2205</v>
      </c>
      <c r="AL68" s="682">
        <f t="shared" si="39"/>
        <v>2047.50</v>
      </c>
      <c r="AM68" s="683">
        <f t="shared" si="131"/>
        <v>1890</v>
      </c>
      <c r="AN68" s="682">
        <f t="shared" si="132"/>
        <v>1732.50</v>
      </c>
      <c r="AO68" s="684">
        <f t="shared" si="133"/>
        <v>1575</v>
      </c>
      <c r="AP68" s="659">
        <v>125</v>
      </c>
      <c r="AQ68" s="686">
        <v>4900</v>
      </c>
      <c r="AR68" s="681">
        <f t="shared" si="258"/>
        <v>3920</v>
      </c>
      <c r="AS68" s="682">
        <f t="shared" si="134"/>
        <v>3675</v>
      </c>
      <c r="AT68" s="683">
        <f t="shared" si="135"/>
        <v>3430</v>
      </c>
      <c r="AU68" s="682">
        <f t="shared" si="136"/>
        <v>3185</v>
      </c>
      <c r="AV68" s="683">
        <f t="shared" si="137"/>
        <v>2940</v>
      </c>
      <c r="AW68" s="682">
        <f t="shared" si="138"/>
        <v>2695</v>
      </c>
      <c r="AX68" s="684">
        <f t="shared" si="139"/>
        <v>2450</v>
      </c>
      <c r="AY68" s="435"/>
    </row>
    <row r="69" spans="1:64" s="5" customFormat="1" ht="32" customHeight="1">
      <c r="A69" s="143" t="s">
        <v>214</v>
      </c>
      <c r="B69" s="444" t="s">
        <v>61</v>
      </c>
      <c r="C69" s="132" t="s">
        <v>92</v>
      </c>
      <c r="D69" s="548">
        <v>300</v>
      </c>
      <c r="E69" s="207">
        <f t="shared" si="259"/>
        <v>240</v>
      </c>
      <c r="F69" s="160">
        <f t="shared" si="260"/>
        <v>225</v>
      </c>
      <c r="G69" s="159">
        <f t="shared" si="230"/>
        <v>210</v>
      </c>
      <c r="H69" s="160">
        <f t="shared" si="231"/>
        <v>195</v>
      </c>
      <c r="I69" s="159">
        <f t="shared" si="261"/>
        <v>180</v>
      </c>
      <c r="J69" s="335">
        <f t="shared" si="262"/>
        <v>165</v>
      </c>
      <c r="K69" s="548">
        <v>650</v>
      </c>
      <c r="L69" s="207">
        <f t="shared" si="263"/>
        <v>520</v>
      </c>
      <c r="M69" s="160">
        <f t="shared" si="264"/>
        <v>487.50</v>
      </c>
      <c r="N69" s="159">
        <f t="shared" si="234"/>
        <v>455</v>
      </c>
      <c r="O69" s="160">
        <f t="shared" si="235"/>
        <v>422.50</v>
      </c>
      <c r="P69" s="159">
        <f t="shared" si="265"/>
        <v>390</v>
      </c>
      <c r="Q69" s="160">
        <f t="shared" si="266"/>
        <v>357.50</v>
      </c>
      <c r="R69" s="256">
        <f t="shared" si="267"/>
        <v>325</v>
      </c>
      <c r="S69" s="548">
        <v>1250</v>
      </c>
      <c r="T69" s="207">
        <f t="shared" si="268"/>
        <v>1000</v>
      </c>
      <c r="U69" s="160">
        <f t="shared" si="269"/>
        <v>937.50</v>
      </c>
      <c r="V69" s="159">
        <f t="shared" si="238"/>
        <v>875</v>
      </c>
      <c r="W69" s="160">
        <f t="shared" si="239"/>
        <v>812.50</v>
      </c>
      <c r="X69" s="159">
        <f t="shared" si="270"/>
        <v>750</v>
      </c>
      <c r="Y69" s="160">
        <f t="shared" si="271"/>
        <v>687.50</v>
      </c>
      <c r="Z69" s="256">
        <f t="shared" si="272"/>
        <v>625</v>
      </c>
      <c r="AA69" s="548">
        <f t="shared" si="2"/>
        <v>1750</v>
      </c>
      <c r="AB69" s="207">
        <f t="shared" si="273"/>
        <v>1400</v>
      </c>
      <c r="AC69" s="160">
        <f t="shared" si="274"/>
        <v>1312.50</v>
      </c>
      <c r="AD69" s="159">
        <f t="shared" si="35"/>
        <v>1225</v>
      </c>
      <c r="AE69" s="160">
        <f t="shared" si="36"/>
        <v>1137.50</v>
      </c>
      <c r="AF69" s="159">
        <f t="shared" si="275"/>
        <v>1050</v>
      </c>
      <c r="AG69" s="127">
        <v>60</v>
      </c>
      <c r="AH69" s="510">
        <v>2250</v>
      </c>
      <c r="AI69" s="194">
        <f t="shared" si="129"/>
        <v>1800</v>
      </c>
      <c r="AJ69" s="163">
        <f t="shared" si="130"/>
        <v>1687.50</v>
      </c>
      <c r="AK69" s="162">
        <f t="shared" si="38"/>
        <v>1575</v>
      </c>
      <c r="AL69" s="163">
        <f t="shared" si="39"/>
        <v>1462.50</v>
      </c>
      <c r="AM69" s="162">
        <f t="shared" si="131"/>
        <v>1350</v>
      </c>
      <c r="AN69" s="163">
        <f t="shared" si="132"/>
        <v>1237.50</v>
      </c>
      <c r="AO69" s="203">
        <f t="shared" si="133"/>
        <v>1125</v>
      </c>
      <c r="AP69" s="127">
        <v>100</v>
      </c>
      <c r="AQ69" s="510">
        <v>4200</v>
      </c>
      <c r="AR69" s="194">
        <f t="shared" si="258"/>
        <v>3360</v>
      </c>
      <c r="AS69" s="163">
        <f t="shared" si="134"/>
        <v>3150</v>
      </c>
      <c r="AT69" s="162">
        <f t="shared" si="135"/>
        <v>2940</v>
      </c>
      <c r="AU69" s="163">
        <f t="shared" si="136"/>
        <v>2730</v>
      </c>
      <c r="AV69" s="162">
        <f t="shared" si="137"/>
        <v>2520</v>
      </c>
      <c r="AW69" s="163">
        <f t="shared" si="138"/>
        <v>2310</v>
      </c>
      <c r="AX69" s="203">
        <f t="shared" si="139"/>
        <v>2100</v>
      </c>
      <c r="AY69" s="27"/>
      <c r="BL69" s="12"/>
    </row>
    <row r="70" spans="1:51" s="498" customFormat="1" ht="32" customHeight="1">
      <c r="A70" s="233" t="s">
        <v>215</v>
      </c>
      <c r="B70" s="509" t="s">
        <v>61</v>
      </c>
      <c r="C70" s="493" t="s">
        <v>92</v>
      </c>
      <c r="D70" s="576">
        <v>650</v>
      </c>
      <c r="E70" s="564">
        <f t="shared" si="259"/>
        <v>520</v>
      </c>
      <c r="F70" s="560">
        <f t="shared" si="260"/>
        <v>487.50</v>
      </c>
      <c r="G70" s="561">
        <f t="shared" si="230"/>
        <v>455</v>
      </c>
      <c r="H70" s="560">
        <f t="shared" si="231"/>
        <v>422.50</v>
      </c>
      <c r="I70" s="561">
        <f t="shared" si="261"/>
        <v>390</v>
      </c>
      <c r="J70" s="562">
        <f t="shared" si="262"/>
        <v>357.50</v>
      </c>
      <c r="K70" s="576">
        <v>1550</v>
      </c>
      <c r="L70" s="564">
        <f t="shared" si="263"/>
        <v>1240</v>
      </c>
      <c r="M70" s="560">
        <f t="shared" si="264"/>
        <v>1162.50</v>
      </c>
      <c r="N70" s="561">
        <f t="shared" si="234"/>
        <v>1085</v>
      </c>
      <c r="O70" s="560">
        <f t="shared" si="235"/>
        <v>1007.50</v>
      </c>
      <c r="P70" s="561">
        <f t="shared" si="265"/>
        <v>930</v>
      </c>
      <c r="Q70" s="560">
        <f t="shared" si="266"/>
        <v>852.50</v>
      </c>
      <c r="R70" s="563">
        <f t="shared" si="267"/>
        <v>775</v>
      </c>
      <c r="S70" s="576">
        <v>3000</v>
      </c>
      <c r="T70" s="564">
        <f t="shared" si="268"/>
        <v>2400</v>
      </c>
      <c r="U70" s="560">
        <f t="shared" si="269"/>
        <v>2250</v>
      </c>
      <c r="V70" s="561">
        <f t="shared" si="238"/>
        <v>2100</v>
      </c>
      <c r="W70" s="560">
        <f t="shared" si="239"/>
        <v>1950</v>
      </c>
      <c r="X70" s="561">
        <f t="shared" si="270"/>
        <v>1800</v>
      </c>
      <c r="Y70" s="560">
        <f t="shared" si="271"/>
        <v>1650</v>
      </c>
      <c r="Z70" s="563">
        <f t="shared" si="272"/>
        <v>1500</v>
      </c>
      <c r="AA70" s="576">
        <f t="shared" si="2"/>
        <v>4200</v>
      </c>
      <c r="AB70" s="564">
        <f t="shared" si="273"/>
        <v>3360</v>
      </c>
      <c r="AC70" s="560">
        <f t="shared" si="274"/>
        <v>3150</v>
      </c>
      <c r="AD70" s="561">
        <f t="shared" si="35"/>
        <v>2940</v>
      </c>
      <c r="AE70" s="560">
        <f t="shared" si="36"/>
        <v>2730</v>
      </c>
      <c r="AF70" s="561">
        <f t="shared" si="275"/>
        <v>2520</v>
      </c>
      <c r="AG70" s="496">
        <v>60</v>
      </c>
      <c r="AH70" s="511">
        <v>4850</v>
      </c>
      <c r="AI70" s="566">
        <f t="shared" si="129"/>
        <v>3880</v>
      </c>
      <c r="AJ70" s="567">
        <f t="shared" si="130"/>
        <v>3637.50</v>
      </c>
      <c r="AK70" s="568">
        <f t="shared" si="38"/>
        <v>3395</v>
      </c>
      <c r="AL70" s="567">
        <f t="shared" si="39"/>
        <v>3152.50</v>
      </c>
      <c r="AM70" s="568">
        <f t="shared" si="131"/>
        <v>2910</v>
      </c>
      <c r="AN70" s="567">
        <f t="shared" si="132"/>
        <v>2667.50</v>
      </c>
      <c r="AO70" s="569">
        <f t="shared" si="133"/>
        <v>2425</v>
      </c>
      <c r="AP70" s="496">
        <v>100</v>
      </c>
      <c r="AQ70" s="511">
        <v>7800</v>
      </c>
      <c r="AR70" s="566">
        <f t="shared" si="258"/>
        <v>6240</v>
      </c>
      <c r="AS70" s="567">
        <f t="shared" si="134"/>
        <v>5850</v>
      </c>
      <c r="AT70" s="568">
        <f t="shared" si="135"/>
        <v>5460</v>
      </c>
      <c r="AU70" s="567">
        <f t="shared" si="136"/>
        <v>5070</v>
      </c>
      <c r="AV70" s="568">
        <f t="shared" si="137"/>
        <v>4680</v>
      </c>
      <c r="AW70" s="567">
        <f t="shared" si="138"/>
        <v>4290</v>
      </c>
      <c r="AX70" s="569">
        <f t="shared" si="139"/>
        <v>3900</v>
      </c>
      <c r="AY70" s="506" t="s">
        <v>124</v>
      </c>
    </row>
    <row r="71" spans="1:51" s="53" customFormat="1" ht="32" customHeight="1" thickBot="1">
      <c r="A71" s="145" t="s">
        <v>196</v>
      </c>
      <c r="B71" s="445" t="s">
        <v>62</v>
      </c>
      <c r="C71" s="132" t="s">
        <v>92</v>
      </c>
      <c r="D71" s="549">
        <v>350</v>
      </c>
      <c r="E71" s="207">
        <f t="shared" si="276" ref="E71:E120">(D71/100)*80</f>
        <v>280</v>
      </c>
      <c r="F71" s="160">
        <f t="shared" si="277" ref="F71:F120">(D71/100)*75</f>
        <v>262.50</v>
      </c>
      <c r="G71" s="159">
        <f t="shared" si="230"/>
        <v>245</v>
      </c>
      <c r="H71" s="160">
        <f t="shared" si="231"/>
        <v>227.50</v>
      </c>
      <c r="I71" s="159">
        <f>(D71/100)*60</f>
        <v>210</v>
      </c>
      <c r="J71" s="335">
        <f>(D71/100)*55</f>
        <v>192.50</v>
      </c>
      <c r="K71" s="549">
        <v>850</v>
      </c>
      <c r="L71" s="207">
        <f t="shared" si="278" ref="L71:L120">(K71/100)*80</f>
        <v>680</v>
      </c>
      <c r="M71" s="160">
        <f t="shared" si="279" ref="M71:M120">(K71/100)*75</f>
        <v>637.50</v>
      </c>
      <c r="N71" s="159">
        <f t="shared" si="234"/>
        <v>595</v>
      </c>
      <c r="O71" s="160">
        <f t="shared" si="235"/>
        <v>552.50</v>
      </c>
      <c r="P71" s="159">
        <f>(K71/100)*60</f>
        <v>510</v>
      </c>
      <c r="Q71" s="160">
        <f>(K71/100)*55</f>
        <v>467.50</v>
      </c>
      <c r="R71" s="256">
        <f>(K71/100)*50</f>
        <v>425</v>
      </c>
      <c r="S71" s="549">
        <v>1650</v>
      </c>
      <c r="T71" s="207">
        <f t="shared" si="268"/>
        <v>1320</v>
      </c>
      <c r="U71" s="160">
        <f t="shared" si="269"/>
        <v>1237.50</v>
      </c>
      <c r="V71" s="159">
        <f t="shared" si="238"/>
        <v>1155</v>
      </c>
      <c r="W71" s="160">
        <f t="shared" si="239"/>
        <v>1072.50</v>
      </c>
      <c r="X71" s="159">
        <f>(S71/100)*60</f>
        <v>990</v>
      </c>
      <c r="Y71" s="160">
        <f>(S71/100)*55</f>
        <v>907.50</v>
      </c>
      <c r="Z71" s="256">
        <f>(S71/100)*50</f>
        <v>825</v>
      </c>
      <c r="AA71" s="549">
        <f t="shared" si="2"/>
        <v>2310</v>
      </c>
      <c r="AB71" s="207">
        <f t="shared" si="280" ref="AB71:AB120">(AA71/100)*80</f>
        <v>1848</v>
      </c>
      <c r="AC71" s="160">
        <f t="shared" si="281" ref="AC71:AC120">(AA71/100)*75</f>
        <v>1732.50</v>
      </c>
      <c r="AD71" s="159">
        <f t="shared" si="35"/>
        <v>1617</v>
      </c>
      <c r="AE71" s="160">
        <f t="shared" si="36"/>
        <v>1501.50</v>
      </c>
      <c r="AF71" s="159">
        <f>(AA71/100)*60</f>
        <v>1386</v>
      </c>
      <c r="AG71" s="128">
        <v>60</v>
      </c>
      <c r="AH71" s="554">
        <v>3250</v>
      </c>
      <c r="AI71" s="194">
        <f t="shared" si="129"/>
        <v>2600</v>
      </c>
      <c r="AJ71" s="163">
        <f t="shared" si="130"/>
        <v>2437.50</v>
      </c>
      <c r="AK71" s="162">
        <f t="shared" si="38"/>
        <v>2275</v>
      </c>
      <c r="AL71" s="163">
        <f t="shared" si="39"/>
        <v>2112.50</v>
      </c>
      <c r="AM71" s="162">
        <f t="shared" si="131"/>
        <v>1950</v>
      </c>
      <c r="AN71" s="163">
        <f t="shared" si="132"/>
        <v>1787.50</v>
      </c>
      <c r="AO71" s="203">
        <f t="shared" si="133"/>
        <v>1625</v>
      </c>
      <c r="AP71" s="128">
        <v>100</v>
      </c>
      <c r="AQ71" s="554">
        <v>5100</v>
      </c>
      <c r="AR71" s="194">
        <f t="shared" si="258"/>
        <v>4080</v>
      </c>
      <c r="AS71" s="163">
        <f t="shared" si="134"/>
        <v>3825</v>
      </c>
      <c r="AT71" s="162">
        <f t="shared" si="135"/>
        <v>3570</v>
      </c>
      <c r="AU71" s="163">
        <f t="shared" si="136"/>
        <v>3315</v>
      </c>
      <c r="AV71" s="162">
        <f t="shared" si="137"/>
        <v>3060</v>
      </c>
      <c r="AW71" s="163">
        <f t="shared" si="138"/>
        <v>2805</v>
      </c>
      <c r="AX71" s="203">
        <f t="shared" si="139"/>
        <v>2550</v>
      </c>
      <c r="AY71" s="28"/>
    </row>
    <row r="72" spans="1:64" s="5" customFormat="1" ht="17" customHeight="1" thickBot="1">
      <c r="A72" s="147"/>
      <c r="B72" s="91"/>
      <c r="C72" s="91"/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  <c r="AX72" s="91"/>
      <c r="AY72" s="218"/>
      <c r="BL72" s="12"/>
    </row>
    <row r="73" spans="1:64" s="5" customFormat="1" ht="40" customHeight="1" thickBot="1">
      <c r="A73" s="51" t="s">
        <v>63</v>
      </c>
      <c r="B73" s="75"/>
      <c r="C73" s="75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  <c r="AA73" s="75"/>
      <c r="AB73" s="75"/>
      <c r="AC73" s="75"/>
      <c r="AD73" s="75"/>
      <c r="AE73" s="75"/>
      <c r="AF73" s="75"/>
      <c r="AG73" s="75"/>
      <c r="AH73" s="75"/>
      <c r="AI73" s="75"/>
      <c r="AJ73" s="75"/>
      <c r="AK73" s="75"/>
      <c r="AL73" s="75"/>
      <c r="AM73" s="75"/>
      <c r="AN73" s="75"/>
      <c r="AO73" s="75"/>
      <c r="AP73" s="75"/>
      <c r="AQ73" s="75"/>
      <c r="AR73" s="75"/>
      <c r="AS73" s="75"/>
      <c r="AT73" s="75"/>
      <c r="AU73" s="75"/>
      <c r="AV73" s="75"/>
      <c r="AW73" s="75"/>
      <c r="AX73" s="75"/>
      <c r="AY73" s="222"/>
      <c r="BL73" s="12"/>
    </row>
    <row r="74" spans="1:64" s="5" customFormat="1" ht="32" customHeight="1">
      <c r="A74" s="175" t="s">
        <v>65</v>
      </c>
      <c r="B74" s="176" t="s">
        <v>66</v>
      </c>
      <c r="C74" s="177" t="s">
        <v>92</v>
      </c>
      <c r="D74" s="580">
        <v>250</v>
      </c>
      <c r="E74" s="206">
        <f t="shared" si="276"/>
        <v>200</v>
      </c>
      <c r="F74" s="169">
        <f t="shared" si="277"/>
        <v>187.50</v>
      </c>
      <c r="G74" s="168">
        <f t="shared" si="282" ref="G74:G78">(D74/100)*70</f>
        <v>175</v>
      </c>
      <c r="H74" s="169">
        <f t="shared" si="283" ref="H74:H78">(D74/100)*65</f>
        <v>162.50</v>
      </c>
      <c r="I74" s="168">
        <f>(D74/100)*60</f>
        <v>150</v>
      </c>
      <c r="J74" s="169">
        <f>(D74/100)*55</f>
        <v>137.50</v>
      </c>
      <c r="K74" s="580">
        <v>500</v>
      </c>
      <c r="L74" s="206">
        <f t="shared" si="278"/>
        <v>400</v>
      </c>
      <c r="M74" s="169">
        <f t="shared" si="279"/>
        <v>375</v>
      </c>
      <c r="N74" s="168">
        <f t="shared" si="284" ref="N74:N78">(K74/100)*70</f>
        <v>350</v>
      </c>
      <c r="O74" s="169">
        <f t="shared" si="285" ref="O74:O78">(K74/100)*65</f>
        <v>325</v>
      </c>
      <c r="P74" s="168">
        <f>(K74/100)*60</f>
        <v>300</v>
      </c>
      <c r="Q74" s="169">
        <f>(K74/100)*55</f>
        <v>275</v>
      </c>
      <c r="R74" s="354">
        <f>(K74/100)*50</f>
        <v>250</v>
      </c>
      <c r="S74" s="580">
        <v>900</v>
      </c>
      <c r="T74" s="206">
        <f t="shared" si="286" ref="T74">(S74/100)*80</f>
        <v>720</v>
      </c>
      <c r="U74" s="169">
        <f t="shared" si="287" ref="U74">(S74/100)*75</f>
        <v>675</v>
      </c>
      <c r="V74" s="168">
        <f t="shared" si="288" ref="V74">(S74/100)*70</f>
        <v>630</v>
      </c>
      <c r="W74" s="169">
        <f t="shared" si="289" ref="W74">(S74/100)*65</f>
        <v>585</v>
      </c>
      <c r="X74" s="168">
        <f>(S74/100)*60</f>
        <v>540</v>
      </c>
      <c r="Y74" s="169">
        <f>(S74/100)*55</f>
        <v>495</v>
      </c>
      <c r="Z74" s="354">
        <f>(S74/100)*50</f>
        <v>450</v>
      </c>
      <c r="AA74" s="580">
        <f t="shared" si="2"/>
        <v>1260</v>
      </c>
      <c r="AB74" s="206">
        <f t="shared" si="280"/>
        <v>1008</v>
      </c>
      <c r="AC74" s="169">
        <f t="shared" si="281"/>
        <v>945</v>
      </c>
      <c r="AD74" s="168">
        <f t="shared" si="290" ref="AD74:AD125">(AA74/100)*70</f>
        <v>882</v>
      </c>
      <c r="AE74" s="169">
        <f t="shared" si="291" ref="AE74:AE125">(AA74/100)*65</f>
        <v>819</v>
      </c>
      <c r="AF74" s="168">
        <f>(AA74/100)*60</f>
        <v>756</v>
      </c>
      <c r="AG74" s="250">
        <v>60</v>
      </c>
      <c r="AH74" s="556">
        <v>2350</v>
      </c>
      <c r="AI74" s="449">
        <f t="shared" si="129"/>
        <v>1880</v>
      </c>
      <c r="AJ74" s="171">
        <f t="shared" si="130"/>
        <v>1762.50</v>
      </c>
      <c r="AK74" s="170">
        <f t="shared" si="292" ref="AK74:AK125">(AH74/100)*70</f>
        <v>1645</v>
      </c>
      <c r="AL74" s="171">
        <f t="shared" si="293" ref="AL74:AL125">(AH74/100)*65</f>
        <v>1527.50</v>
      </c>
      <c r="AM74" s="170">
        <f t="shared" si="131"/>
        <v>1410</v>
      </c>
      <c r="AN74" s="171">
        <f t="shared" si="132"/>
        <v>1292.50</v>
      </c>
      <c r="AO74" s="290">
        <f t="shared" si="133"/>
        <v>1175</v>
      </c>
      <c r="AP74" s="250">
        <v>100</v>
      </c>
      <c r="AQ74" s="556">
        <v>3600</v>
      </c>
      <c r="AR74" s="449">
        <f t="shared" si="258"/>
        <v>2880</v>
      </c>
      <c r="AS74" s="171">
        <f t="shared" si="134"/>
        <v>2700</v>
      </c>
      <c r="AT74" s="170">
        <f t="shared" si="135"/>
        <v>2520</v>
      </c>
      <c r="AU74" s="171">
        <f t="shared" si="136"/>
        <v>2340</v>
      </c>
      <c r="AV74" s="170">
        <f t="shared" si="137"/>
        <v>2160</v>
      </c>
      <c r="AW74" s="171">
        <f t="shared" si="138"/>
        <v>1980</v>
      </c>
      <c r="AX74" s="290">
        <f t="shared" si="139"/>
        <v>1800</v>
      </c>
      <c r="AY74" s="585"/>
      <c r="BL74" s="12"/>
    </row>
    <row r="75" spans="1:64" s="5" customFormat="1" ht="32" customHeight="1">
      <c r="A75" s="143" t="s">
        <v>169</v>
      </c>
      <c r="B75" s="131" t="s">
        <v>213</v>
      </c>
      <c r="C75" s="132" t="s">
        <v>23</v>
      </c>
      <c r="D75" s="548">
        <v>400</v>
      </c>
      <c r="E75" s="207">
        <f t="shared" si="294" ref="E75:E77">(D75/100)*80</f>
        <v>320</v>
      </c>
      <c r="F75" s="160">
        <f t="shared" si="295" ref="F75:F77">(D75/100)*75</f>
        <v>300</v>
      </c>
      <c r="G75" s="159">
        <f t="shared" si="296" ref="G75:G77">(D75/100)*70</f>
        <v>280</v>
      </c>
      <c r="H75" s="160">
        <f t="shared" si="297" ref="H75:H77">(D75/100)*65</f>
        <v>260</v>
      </c>
      <c r="I75" s="159">
        <f t="shared" si="298" ref="I75:I77">(D75/100)*60</f>
        <v>240</v>
      </c>
      <c r="J75" s="335">
        <f t="shared" si="299" ref="J75:J77">(D75/100)*55</f>
        <v>220</v>
      </c>
      <c r="K75" s="548">
        <v>950</v>
      </c>
      <c r="L75" s="207">
        <f t="shared" si="300" ref="L75:L76">(K75/100)*80</f>
        <v>760</v>
      </c>
      <c r="M75" s="160">
        <f t="shared" si="301" ref="M75:M76">(K75/100)*75</f>
        <v>712.50</v>
      </c>
      <c r="N75" s="159">
        <f t="shared" si="302" ref="N75:N76">(K75/100)*70</f>
        <v>665</v>
      </c>
      <c r="O75" s="160">
        <f t="shared" si="303" ref="O75:O76">(K75/100)*65</f>
        <v>617.50</v>
      </c>
      <c r="P75" s="159">
        <f t="shared" si="304" ref="P75:P76">(K75/100)*60</f>
        <v>570</v>
      </c>
      <c r="Q75" s="160">
        <f t="shared" si="305" ref="Q75:Q76">(K75/100)*55</f>
        <v>522.50</v>
      </c>
      <c r="R75" s="256">
        <f t="shared" si="306" ref="R75:R76">(K75/100)*50</f>
        <v>475</v>
      </c>
      <c r="S75" s="548">
        <v>1750</v>
      </c>
      <c r="T75" s="207">
        <f t="shared" si="307" ref="T75:T76">(S75/100)*80</f>
        <v>1400</v>
      </c>
      <c r="U75" s="160">
        <f t="shared" si="308" ref="U75:U76">(S75/100)*75</f>
        <v>1312.50</v>
      </c>
      <c r="V75" s="159">
        <f t="shared" si="309" ref="V75:V76">(S75/100)*70</f>
        <v>1225</v>
      </c>
      <c r="W75" s="160">
        <f t="shared" si="310" ref="W75:W76">(S75/100)*65</f>
        <v>1137.50</v>
      </c>
      <c r="X75" s="159">
        <f t="shared" si="311" ref="X75:X76">(S75/100)*60</f>
        <v>1050</v>
      </c>
      <c r="Y75" s="160">
        <f t="shared" si="312" ref="Y75:Y76">(S75/100)*55</f>
        <v>962.50</v>
      </c>
      <c r="Z75" s="256">
        <f t="shared" si="313" ref="Z75:Z76">(S75/100)*50</f>
        <v>875</v>
      </c>
      <c r="AA75" s="548">
        <f t="shared" si="2"/>
        <v>2450</v>
      </c>
      <c r="AB75" s="207">
        <f t="shared" si="314" ref="AB75:AB77">(AA75/100)*80</f>
        <v>1960</v>
      </c>
      <c r="AC75" s="160">
        <f t="shared" si="315" ref="AC75:AC77">(AA75/100)*75</f>
        <v>1837.50</v>
      </c>
      <c r="AD75" s="159">
        <f t="shared" si="316" ref="AD75:AD77">(AA75/100)*70</f>
        <v>1715</v>
      </c>
      <c r="AE75" s="160">
        <f t="shared" si="317" ref="AE75:AE77">(AA75/100)*65</f>
        <v>1592.50</v>
      </c>
      <c r="AF75" s="159">
        <f t="shared" si="318" ref="AF75:AF77">(AA75/100)*60</f>
        <v>1470</v>
      </c>
      <c r="AG75" s="127">
        <v>20</v>
      </c>
      <c r="AH75" s="510">
        <v>1950</v>
      </c>
      <c r="AI75" s="194">
        <f t="shared" si="319" ref="AI75:AI76">(AH75/100)*80</f>
        <v>1560</v>
      </c>
      <c r="AJ75" s="163">
        <f t="shared" si="320" ref="AJ75:AJ76">(AH75/100)*75</f>
        <v>1462.50</v>
      </c>
      <c r="AK75" s="162">
        <f t="shared" si="321" ref="AK75:AK76">(AH75/100)*70</f>
        <v>1365</v>
      </c>
      <c r="AL75" s="163">
        <f t="shared" si="322" ref="AL75:AL76">(AH75/100)*65</f>
        <v>1267.50</v>
      </c>
      <c r="AM75" s="162">
        <f t="shared" si="323" ref="AM75:AM76">(AH75/100)*60</f>
        <v>1170</v>
      </c>
      <c r="AN75" s="163">
        <f t="shared" si="324" ref="AN75:AN76">(AH75/100)*55</f>
        <v>1072.50</v>
      </c>
      <c r="AO75" s="203">
        <f t="shared" si="325" ref="AO75:AO76">(AH75/100)*50</f>
        <v>975</v>
      </c>
      <c r="AP75" s="127">
        <v>40</v>
      </c>
      <c r="AQ75" s="510">
        <v>3200</v>
      </c>
      <c r="AR75" s="194">
        <f t="shared" si="326" ref="AR75:AR76">(AQ75/100)*80</f>
        <v>2560</v>
      </c>
      <c r="AS75" s="163">
        <f t="shared" si="327" ref="AS75:AS76">(AQ75/100)*75</f>
        <v>2400</v>
      </c>
      <c r="AT75" s="162">
        <f t="shared" si="328" ref="AT75:AT76">(AQ75/100)*70</f>
        <v>2240</v>
      </c>
      <c r="AU75" s="163">
        <f t="shared" si="329" ref="AU75:AU76">(AQ75/100)*65</f>
        <v>2080</v>
      </c>
      <c r="AV75" s="162">
        <f t="shared" si="330" ref="AV75:AV76">(AQ75/100)*60</f>
        <v>1920</v>
      </c>
      <c r="AW75" s="163">
        <f t="shared" si="331" ref="AW75:AW76">(AQ75/100)*55</f>
        <v>1760</v>
      </c>
      <c r="AX75" s="203">
        <f t="shared" si="332" ref="AX75:AX76">(AQ75/100)*50</f>
        <v>1600</v>
      </c>
      <c r="AY75" s="215"/>
      <c r="BL75" s="12"/>
    </row>
    <row r="76" spans="1:64" s="5" customFormat="1" ht="32" customHeight="1">
      <c r="A76" s="143" t="s">
        <v>225</v>
      </c>
      <c r="B76" s="131" t="s">
        <v>226</v>
      </c>
      <c r="C76" s="132" t="s">
        <v>23</v>
      </c>
      <c r="D76" s="548">
        <v>350</v>
      </c>
      <c r="E76" s="207">
        <f t="shared" si="294"/>
        <v>280</v>
      </c>
      <c r="F76" s="160">
        <f t="shared" si="295"/>
        <v>262.50</v>
      </c>
      <c r="G76" s="159">
        <f t="shared" si="296"/>
        <v>245</v>
      </c>
      <c r="H76" s="160">
        <f t="shared" si="297"/>
        <v>227.50</v>
      </c>
      <c r="I76" s="159">
        <f t="shared" si="298"/>
        <v>210</v>
      </c>
      <c r="J76" s="335">
        <f t="shared" si="299"/>
        <v>192.50</v>
      </c>
      <c r="K76" s="548">
        <v>850</v>
      </c>
      <c r="L76" s="207">
        <f t="shared" si="300"/>
        <v>680</v>
      </c>
      <c r="M76" s="160">
        <f t="shared" si="301"/>
        <v>637.50</v>
      </c>
      <c r="N76" s="159">
        <f t="shared" si="302"/>
        <v>595</v>
      </c>
      <c r="O76" s="160">
        <f t="shared" si="303"/>
        <v>552.50</v>
      </c>
      <c r="P76" s="159">
        <f t="shared" si="304"/>
        <v>510</v>
      </c>
      <c r="Q76" s="160">
        <f t="shared" si="305"/>
        <v>467.50</v>
      </c>
      <c r="R76" s="256">
        <f t="shared" si="306"/>
        <v>425</v>
      </c>
      <c r="S76" s="548">
        <v>1550</v>
      </c>
      <c r="T76" s="207">
        <f t="shared" si="307"/>
        <v>1240</v>
      </c>
      <c r="U76" s="160">
        <f t="shared" si="308"/>
        <v>1162.50</v>
      </c>
      <c r="V76" s="159">
        <f t="shared" si="309"/>
        <v>1085</v>
      </c>
      <c r="W76" s="160">
        <f t="shared" si="310"/>
        <v>1007.50</v>
      </c>
      <c r="X76" s="159">
        <f t="shared" si="311"/>
        <v>930</v>
      </c>
      <c r="Y76" s="160">
        <f t="shared" si="312"/>
        <v>852.50</v>
      </c>
      <c r="Z76" s="256">
        <f t="shared" si="313"/>
        <v>775</v>
      </c>
      <c r="AA76" s="548">
        <f t="shared" si="2"/>
        <v>2170</v>
      </c>
      <c r="AB76" s="207">
        <f t="shared" si="314"/>
        <v>1736</v>
      </c>
      <c r="AC76" s="160">
        <f t="shared" si="315"/>
        <v>1627.50</v>
      </c>
      <c r="AD76" s="159">
        <f t="shared" si="316"/>
        <v>1519</v>
      </c>
      <c r="AE76" s="160">
        <f t="shared" si="317"/>
        <v>1410.50</v>
      </c>
      <c r="AF76" s="159">
        <f t="shared" si="318"/>
        <v>1302</v>
      </c>
      <c r="AG76" s="127">
        <v>20</v>
      </c>
      <c r="AH76" s="510">
        <v>1900</v>
      </c>
      <c r="AI76" s="194">
        <f t="shared" si="319"/>
        <v>1520</v>
      </c>
      <c r="AJ76" s="163">
        <f t="shared" si="320"/>
        <v>1425</v>
      </c>
      <c r="AK76" s="162">
        <f t="shared" si="321"/>
        <v>1330</v>
      </c>
      <c r="AL76" s="163">
        <f t="shared" si="322"/>
        <v>1235</v>
      </c>
      <c r="AM76" s="162">
        <f t="shared" si="323"/>
        <v>1140</v>
      </c>
      <c r="AN76" s="163">
        <f t="shared" si="324"/>
        <v>1045</v>
      </c>
      <c r="AO76" s="203">
        <f t="shared" si="325"/>
        <v>950</v>
      </c>
      <c r="AP76" s="127">
        <v>40</v>
      </c>
      <c r="AQ76" s="510">
        <v>3050</v>
      </c>
      <c r="AR76" s="194">
        <f t="shared" si="326"/>
        <v>2440</v>
      </c>
      <c r="AS76" s="163">
        <f t="shared" si="327"/>
        <v>2287.50</v>
      </c>
      <c r="AT76" s="162">
        <f t="shared" si="328"/>
        <v>2135</v>
      </c>
      <c r="AU76" s="163">
        <f t="shared" si="329"/>
        <v>1982.50</v>
      </c>
      <c r="AV76" s="162">
        <f t="shared" si="330"/>
        <v>1830</v>
      </c>
      <c r="AW76" s="163">
        <f t="shared" si="331"/>
        <v>1677.50</v>
      </c>
      <c r="AX76" s="203">
        <f t="shared" si="332"/>
        <v>1525</v>
      </c>
      <c r="AY76" s="215"/>
      <c r="BL76" s="12"/>
    </row>
    <row r="77" spans="1:64" s="5" customFormat="1" ht="32" customHeight="1">
      <c r="A77" s="143" t="s">
        <v>222</v>
      </c>
      <c r="B77" s="131" t="s">
        <v>64</v>
      </c>
      <c r="C77" s="132" t="s">
        <v>92</v>
      </c>
      <c r="D77" s="548">
        <v>250</v>
      </c>
      <c r="E77" s="207">
        <f t="shared" si="294"/>
        <v>200</v>
      </c>
      <c r="F77" s="160">
        <f t="shared" si="295"/>
        <v>187.50</v>
      </c>
      <c r="G77" s="159">
        <f t="shared" si="296"/>
        <v>175</v>
      </c>
      <c r="H77" s="160">
        <f t="shared" si="297"/>
        <v>162.50</v>
      </c>
      <c r="I77" s="159">
        <f t="shared" si="298"/>
        <v>150</v>
      </c>
      <c r="J77" s="335">
        <f t="shared" si="299"/>
        <v>137.50</v>
      </c>
      <c r="K77" s="548">
        <v>400</v>
      </c>
      <c r="L77" s="207">
        <f t="shared" si="278"/>
        <v>320</v>
      </c>
      <c r="M77" s="160">
        <f t="shared" si="279"/>
        <v>300</v>
      </c>
      <c r="N77" s="159">
        <f t="shared" si="284"/>
        <v>280</v>
      </c>
      <c r="O77" s="160">
        <f t="shared" si="285"/>
        <v>260</v>
      </c>
      <c r="P77" s="159">
        <f>(K77/100)*60</f>
        <v>240</v>
      </c>
      <c r="Q77" s="160">
        <f>(K77/100)*55</f>
        <v>220</v>
      </c>
      <c r="R77" s="256">
        <f>(K77/100)*50</f>
        <v>200</v>
      </c>
      <c r="S77" s="548">
        <v>750</v>
      </c>
      <c r="T77" s="207">
        <f t="shared" si="333" ref="T77:T78">(S77/100)*80</f>
        <v>600</v>
      </c>
      <c r="U77" s="160">
        <f t="shared" si="334" ref="U77:U78">(S77/100)*75</f>
        <v>562.50</v>
      </c>
      <c r="V77" s="159">
        <f t="shared" si="335" ref="V77:V78">(S77/100)*70</f>
        <v>525</v>
      </c>
      <c r="W77" s="160">
        <f t="shared" si="336" ref="W77:W78">(S77/100)*65</f>
        <v>487.50</v>
      </c>
      <c r="X77" s="159">
        <f>(S77/100)*60</f>
        <v>450</v>
      </c>
      <c r="Y77" s="160">
        <f>(S77/100)*55</f>
        <v>412.50</v>
      </c>
      <c r="Z77" s="256">
        <f>(S77/100)*50</f>
        <v>375</v>
      </c>
      <c r="AA77" s="548">
        <f t="shared" si="2"/>
        <v>1050</v>
      </c>
      <c r="AB77" s="207">
        <f t="shared" si="314"/>
        <v>840</v>
      </c>
      <c r="AC77" s="160">
        <f t="shared" si="315"/>
        <v>787.50</v>
      </c>
      <c r="AD77" s="159">
        <f t="shared" si="316"/>
        <v>735</v>
      </c>
      <c r="AE77" s="160">
        <f t="shared" si="317"/>
        <v>682.50</v>
      </c>
      <c r="AF77" s="159">
        <f t="shared" si="318"/>
        <v>630</v>
      </c>
      <c r="AG77" s="127">
        <v>50</v>
      </c>
      <c r="AH77" s="510">
        <v>2000</v>
      </c>
      <c r="AI77" s="194">
        <f t="shared" si="129"/>
        <v>1600</v>
      </c>
      <c r="AJ77" s="163">
        <f t="shared" si="130"/>
        <v>1500</v>
      </c>
      <c r="AK77" s="162">
        <f t="shared" si="292"/>
        <v>1400</v>
      </c>
      <c r="AL77" s="163">
        <f t="shared" si="293"/>
        <v>1300</v>
      </c>
      <c r="AM77" s="162">
        <f t="shared" si="131"/>
        <v>1200</v>
      </c>
      <c r="AN77" s="163">
        <f t="shared" si="132"/>
        <v>1100</v>
      </c>
      <c r="AO77" s="203">
        <f t="shared" si="133"/>
        <v>1000</v>
      </c>
      <c r="AP77" s="127">
        <v>85</v>
      </c>
      <c r="AQ77" s="510">
        <v>3000</v>
      </c>
      <c r="AR77" s="194">
        <f t="shared" si="258"/>
        <v>2400</v>
      </c>
      <c r="AS77" s="163">
        <f t="shared" si="134"/>
        <v>2250</v>
      </c>
      <c r="AT77" s="162">
        <f t="shared" si="135"/>
        <v>2100</v>
      </c>
      <c r="AU77" s="163">
        <f t="shared" si="136"/>
        <v>1950</v>
      </c>
      <c r="AV77" s="162">
        <f t="shared" si="137"/>
        <v>1800</v>
      </c>
      <c r="AW77" s="163">
        <f t="shared" si="138"/>
        <v>1650</v>
      </c>
      <c r="AX77" s="203">
        <f t="shared" si="139"/>
        <v>1500</v>
      </c>
      <c r="AY77" s="216"/>
      <c r="BL77" s="12"/>
    </row>
    <row r="78" spans="1:64" s="5" customFormat="1" ht="32" customHeight="1" thickBot="1">
      <c r="A78" s="145" t="s">
        <v>223</v>
      </c>
      <c r="B78" s="134" t="s">
        <v>64</v>
      </c>
      <c r="C78" s="135" t="s">
        <v>92</v>
      </c>
      <c r="D78" s="549">
        <v>350</v>
      </c>
      <c r="E78" s="208">
        <f t="shared" si="276"/>
        <v>280</v>
      </c>
      <c r="F78" s="161">
        <f t="shared" si="277"/>
        <v>262.50</v>
      </c>
      <c r="G78" s="187">
        <f t="shared" si="282"/>
        <v>245</v>
      </c>
      <c r="H78" s="161">
        <f t="shared" si="283"/>
        <v>227.50</v>
      </c>
      <c r="I78" s="187">
        <f>(D78/100)*60</f>
        <v>210</v>
      </c>
      <c r="J78" s="334">
        <f>(D78/100)*55</f>
        <v>192.50</v>
      </c>
      <c r="K78" s="549">
        <v>750</v>
      </c>
      <c r="L78" s="208">
        <f t="shared" si="278"/>
        <v>600</v>
      </c>
      <c r="M78" s="161">
        <f t="shared" si="279"/>
        <v>562.50</v>
      </c>
      <c r="N78" s="187">
        <f t="shared" si="284"/>
        <v>525</v>
      </c>
      <c r="O78" s="161">
        <f t="shared" si="285"/>
        <v>487.50</v>
      </c>
      <c r="P78" s="187">
        <f>(K78/100)*60</f>
        <v>450</v>
      </c>
      <c r="Q78" s="161">
        <f>(K78/100)*55</f>
        <v>412.50</v>
      </c>
      <c r="R78" s="255">
        <f>(K78/100)*50</f>
        <v>375</v>
      </c>
      <c r="S78" s="549">
        <v>1450</v>
      </c>
      <c r="T78" s="208">
        <f t="shared" si="333"/>
        <v>1160</v>
      </c>
      <c r="U78" s="161">
        <f t="shared" si="334"/>
        <v>1087.50</v>
      </c>
      <c r="V78" s="187">
        <f t="shared" si="335"/>
        <v>1015</v>
      </c>
      <c r="W78" s="161">
        <f t="shared" si="336"/>
        <v>942.50</v>
      </c>
      <c r="X78" s="187">
        <f>(S78/100)*60</f>
        <v>870</v>
      </c>
      <c r="Y78" s="161">
        <f>(S78/100)*55</f>
        <v>797.50</v>
      </c>
      <c r="Z78" s="255">
        <f>(S78/100)*50</f>
        <v>725</v>
      </c>
      <c r="AA78" s="549">
        <f t="shared" si="2"/>
        <v>2030</v>
      </c>
      <c r="AB78" s="208">
        <f t="shared" si="280"/>
        <v>1624</v>
      </c>
      <c r="AC78" s="161">
        <f t="shared" si="281"/>
        <v>1522.50</v>
      </c>
      <c r="AD78" s="187">
        <f t="shared" si="290"/>
        <v>1421</v>
      </c>
      <c r="AE78" s="161">
        <f t="shared" si="291"/>
        <v>1319.50</v>
      </c>
      <c r="AF78" s="187">
        <f>(AA78/100)*60</f>
        <v>1218</v>
      </c>
      <c r="AG78" s="128">
        <v>65</v>
      </c>
      <c r="AH78" s="554">
        <v>3100</v>
      </c>
      <c r="AI78" s="188">
        <f t="shared" si="129"/>
        <v>2480</v>
      </c>
      <c r="AJ78" s="189">
        <f t="shared" si="130"/>
        <v>2325</v>
      </c>
      <c r="AK78" s="188">
        <f t="shared" si="292"/>
        <v>2170</v>
      </c>
      <c r="AL78" s="189">
        <f t="shared" si="293"/>
        <v>2015</v>
      </c>
      <c r="AM78" s="188">
        <f t="shared" si="131"/>
        <v>1860</v>
      </c>
      <c r="AN78" s="189">
        <f t="shared" si="132"/>
        <v>1705</v>
      </c>
      <c r="AO78" s="204">
        <f t="shared" si="133"/>
        <v>1550</v>
      </c>
      <c r="AP78" s="128">
        <v>125</v>
      </c>
      <c r="AQ78" s="554">
        <v>5400</v>
      </c>
      <c r="AR78" s="195">
        <f t="shared" si="258"/>
        <v>4320</v>
      </c>
      <c r="AS78" s="189">
        <f t="shared" si="134"/>
        <v>4050</v>
      </c>
      <c r="AT78" s="188">
        <f t="shared" si="135"/>
        <v>3780</v>
      </c>
      <c r="AU78" s="189">
        <f t="shared" si="136"/>
        <v>3510</v>
      </c>
      <c r="AV78" s="188">
        <f t="shared" si="137"/>
        <v>3240</v>
      </c>
      <c r="AW78" s="189">
        <f t="shared" si="138"/>
        <v>2970</v>
      </c>
      <c r="AX78" s="204">
        <f t="shared" si="139"/>
        <v>2700</v>
      </c>
      <c r="AY78" s="223"/>
      <c r="BL78" s="12"/>
    </row>
    <row r="79" spans="1:64" s="5" customFormat="1" ht="17" customHeight="1" thickBot="1">
      <c r="A79" s="172"/>
      <c r="B79" s="173"/>
      <c r="C79" s="173"/>
      <c r="D79" s="173"/>
      <c r="E79" s="173"/>
      <c r="F79" s="95"/>
      <c r="G79" s="95"/>
      <c r="H79" s="95"/>
      <c r="I79" s="95"/>
      <c r="J79" s="173"/>
      <c r="K79" s="173"/>
      <c r="L79" s="173"/>
      <c r="M79" s="95"/>
      <c r="N79" s="95"/>
      <c r="O79" s="9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  <c r="AC79" s="95"/>
      <c r="AD79" s="95"/>
      <c r="AE79" s="95"/>
      <c r="AF79" s="95"/>
      <c r="AG79" s="95"/>
      <c r="AH79" s="95"/>
      <c r="AI79" s="95"/>
      <c r="AJ79" s="95"/>
      <c r="AK79" s="95"/>
      <c r="AL79" s="95"/>
      <c r="AM79" s="95"/>
      <c r="AN79" s="95"/>
      <c r="AO79" s="95"/>
      <c r="AP79" s="95"/>
      <c r="AQ79" s="95"/>
      <c r="AR79" s="95"/>
      <c r="AS79" s="95"/>
      <c r="AT79" s="95"/>
      <c r="AU79" s="95"/>
      <c r="AV79" s="95"/>
      <c r="AW79" s="95"/>
      <c r="AX79" s="95"/>
      <c r="AY79" s="224"/>
      <c r="BL79" s="12"/>
    </row>
    <row r="80" spans="1:64" s="5" customFormat="1" ht="40" customHeight="1" thickBot="1">
      <c r="A80" s="52" t="s">
        <v>17</v>
      </c>
      <c r="B80" s="83"/>
      <c r="C80" s="83"/>
      <c r="D80" s="83"/>
      <c r="E80" s="584"/>
      <c r="F80" s="83"/>
      <c r="G80" s="83"/>
      <c r="H80" s="83"/>
      <c r="I80" s="83"/>
      <c r="J80" s="83"/>
      <c r="K80" s="83"/>
      <c r="L80" s="584"/>
      <c r="M80" s="83"/>
      <c r="N80" s="83"/>
      <c r="O80" s="83"/>
      <c r="P80" s="83"/>
      <c r="Q80" s="83"/>
      <c r="R80" s="584"/>
      <c r="S80" s="83"/>
      <c r="T80" s="101"/>
      <c r="U80" s="83"/>
      <c r="V80" s="83"/>
      <c r="W80" s="584"/>
      <c r="X80" s="83"/>
      <c r="Y80" s="83"/>
      <c r="Z80" s="584"/>
      <c r="AA80" s="83"/>
      <c r="AB80" s="101"/>
      <c r="AC80" s="83"/>
      <c r="AD80" s="83"/>
      <c r="AE80" s="584"/>
      <c r="AF80" s="83"/>
      <c r="AG80" s="584"/>
      <c r="AH80" s="83"/>
      <c r="AI80" s="101"/>
      <c r="AJ80" s="101"/>
      <c r="AK80" s="101"/>
      <c r="AL80" s="584"/>
      <c r="AM80" s="83"/>
      <c r="AN80" s="101"/>
      <c r="AO80" s="584"/>
      <c r="AP80" s="83"/>
      <c r="AQ80" s="101"/>
      <c r="AR80" s="101"/>
      <c r="AS80" s="584"/>
      <c r="AT80" s="83"/>
      <c r="AU80" s="101"/>
      <c r="AV80" s="101"/>
      <c r="AW80" s="101"/>
      <c r="AX80" s="108"/>
      <c r="AY80" s="225"/>
      <c r="BL80" s="12"/>
    </row>
    <row r="81" spans="1:64" s="56" customFormat="1" ht="32" customHeight="1">
      <c r="A81" s="175" t="s">
        <v>197</v>
      </c>
      <c r="B81" s="176" t="s">
        <v>67</v>
      </c>
      <c r="C81" s="177" t="s">
        <v>23</v>
      </c>
      <c r="D81" s="580">
        <v>350</v>
      </c>
      <c r="E81" s="352">
        <f t="shared" si="276"/>
        <v>280</v>
      </c>
      <c r="F81" s="169">
        <f t="shared" si="277"/>
        <v>262.50</v>
      </c>
      <c r="G81" s="168">
        <f t="shared" si="337" ref="G81:G89">(D81/100)*70</f>
        <v>245</v>
      </c>
      <c r="H81" s="169">
        <f t="shared" si="338" ref="H81:H89">(D81/100)*65</f>
        <v>227.50</v>
      </c>
      <c r="I81" s="168">
        <f t="shared" si="339" ref="I81:I89">(D81/100)*60</f>
        <v>210</v>
      </c>
      <c r="J81" s="353">
        <f t="shared" si="340" ref="J81:J89">(D81/100)*55</f>
        <v>192.50</v>
      </c>
      <c r="K81" s="580">
        <v>800</v>
      </c>
      <c r="L81" s="206">
        <f t="shared" si="278"/>
        <v>640</v>
      </c>
      <c r="M81" s="169">
        <f t="shared" si="279"/>
        <v>600</v>
      </c>
      <c r="N81" s="168">
        <f t="shared" si="341" ref="N81:N84">(K81/100)*70</f>
        <v>560</v>
      </c>
      <c r="O81" s="169">
        <f t="shared" si="342" ref="O81:O84">(K81/100)*65</f>
        <v>520</v>
      </c>
      <c r="P81" s="168">
        <f t="shared" si="343" ref="P81:P89">(K81/100)*60</f>
        <v>480</v>
      </c>
      <c r="Q81" s="169">
        <f t="shared" si="344" ref="Q81:Q89">(K81/100)*55</f>
        <v>440</v>
      </c>
      <c r="R81" s="354">
        <f t="shared" si="345" ref="R81:R89">(K81/100)*50</f>
        <v>400</v>
      </c>
      <c r="S81" s="580">
        <v>1500</v>
      </c>
      <c r="T81" s="206">
        <f t="shared" si="346" ref="T81:T89">(S81/100)*80</f>
        <v>1200</v>
      </c>
      <c r="U81" s="169">
        <f t="shared" si="347" ref="U81:U89">(S81/100)*75</f>
        <v>1125</v>
      </c>
      <c r="V81" s="168">
        <f t="shared" si="348" ref="V81:V89">(S81/100)*70</f>
        <v>1050</v>
      </c>
      <c r="W81" s="169">
        <f t="shared" si="349" ref="W81:W89">(S81/100)*65</f>
        <v>975</v>
      </c>
      <c r="X81" s="168">
        <f t="shared" si="350" ref="X81:X89">(S81/100)*60</f>
        <v>900</v>
      </c>
      <c r="Y81" s="169">
        <f t="shared" si="351" ref="Y81:Y89">(S81/100)*55</f>
        <v>825</v>
      </c>
      <c r="Z81" s="354">
        <f t="shared" si="352" ref="Z81:Z89">(S81/100)*50</f>
        <v>750</v>
      </c>
      <c r="AA81" s="580">
        <f t="shared" si="2"/>
        <v>2100</v>
      </c>
      <c r="AB81" s="206">
        <f t="shared" si="280"/>
        <v>1680</v>
      </c>
      <c r="AC81" s="169">
        <f t="shared" si="281"/>
        <v>1575</v>
      </c>
      <c r="AD81" s="168">
        <f t="shared" si="290"/>
        <v>1470</v>
      </c>
      <c r="AE81" s="169">
        <f t="shared" si="291"/>
        <v>1365</v>
      </c>
      <c r="AF81" s="168">
        <f t="shared" si="353" ref="AF81:AF89">(AA81/100)*60</f>
        <v>1260</v>
      </c>
      <c r="AG81" s="250">
        <v>40</v>
      </c>
      <c r="AH81" s="556">
        <v>2450</v>
      </c>
      <c r="AI81" s="449">
        <f t="shared" si="129"/>
        <v>1960</v>
      </c>
      <c r="AJ81" s="171">
        <f t="shared" si="130"/>
        <v>1837.50</v>
      </c>
      <c r="AK81" s="170">
        <f t="shared" si="292"/>
        <v>1715</v>
      </c>
      <c r="AL81" s="171">
        <f t="shared" si="293"/>
        <v>1592.50</v>
      </c>
      <c r="AM81" s="170">
        <f t="shared" si="131"/>
        <v>1470</v>
      </c>
      <c r="AN81" s="171">
        <f t="shared" si="132"/>
        <v>1347.50</v>
      </c>
      <c r="AO81" s="290">
        <f t="shared" si="133"/>
        <v>1225</v>
      </c>
      <c r="AP81" s="250">
        <v>75</v>
      </c>
      <c r="AQ81" s="556">
        <v>4000</v>
      </c>
      <c r="AR81" s="449">
        <f t="shared" si="258"/>
        <v>3200</v>
      </c>
      <c r="AS81" s="171">
        <f t="shared" si="134"/>
        <v>3000</v>
      </c>
      <c r="AT81" s="170">
        <f t="shared" si="135"/>
        <v>2800</v>
      </c>
      <c r="AU81" s="171">
        <f t="shared" si="136"/>
        <v>2600</v>
      </c>
      <c r="AV81" s="170">
        <f t="shared" si="137"/>
        <v>2400</v>
      </c>
      <c r="AW81" s="171">
        <f t="shared" si="138"/>
        <v>2200</v>
      </c>
      <c r="AX81" s="290">
        <f t="shared" si="139"/>
        <v>2000</v>
      </c>
      <c r="AY81" s="214"/>
      <c r="BL81" s="57"/>
    </row>
    <row r="82" spans="1:64" s="56" customFormat="1" ht="32" customHeight="1">
      <c r="A82" s="143" t="s">
        <v>198</v>
      </c>
      <c r="B82" s="131" t="s">
        <v>112</v>
      </c>
      <c r="C82" s="132" t="s">
        <v>23</v>
      </c>
      <c r="D82" s="548">
        <v>450</v>
      </c>
      <c r="E82" s="339">
        <f t="shared" si="276"/>
        <v>360</v>
      </c>
      <c r="F82" s="160">
        <f t="shared" si="277"/>
        <v>337.50</v>
      </c>
      <c r="G82" s="159">
        <f t="shared" si="337"/>
        <v>315</v>
      </c>
      <c r="H82" s="160">
        <f t="shared" si="338"/>
        <v>292.50</v>
      </c>
      <c r="I82" s="159">
        <f t="shared" si="339"/>
        <v>270</v>
      </c>
      <c r="J82" s="335">
        <f t="shared" si="340"/>
        <v>247.50</v>
      </c>
      <c r="K82" s="548">
        <v>1000</v>
      </c>
      <c r="L82" s="207">
        <f t="shared" si="278"/>
        <v>800</v>
      </c>
      <c r="M82" s="160">
        <f t="shared" si="279"/>
        <v>750</v>
      </c>
      <c r="N82" s="159">
        <f t="shared" si="341"/>
        <v>700</v>
      </c>
      <c r="O82" s="160">
        <f t="shared" si="342"/>
        <v>650</v>
      </c>
      <c r="P82" s="159">
        <f t="shared" si="343"/>
        <v>600</v>
      </c>
      <c r="Q82" s="160">
        <f t="shared" si="344"/>
        <v>550</v>
      </c>
      <c r="R82" s="256">
        <f t="shared" si="345"/>
        <v>500</v>
      </c>
      <c r="S82" s="548">
        <v>1900</v>
      </c>
      <c r="T82" s="207">
        <f t="shared" si="346"/>
        <v>1520</v>
      </c>
      <c r="U82" s="160">
        <f t="shared" si="347"/>
        <v>1425</v>
      </c>
      <c r="V82" s="159">
        <f t="shared" si="348"/>
        <v>1330</v>
      </c>
      <c r="W82" s="160">
        <f t="shared" si="349"/>
        <v>1235</v>
      </c>
      <c r="X82" s="159">
        <f t="shared" si="350"/>
        <v>1140</v>
      </c>
      <c r="Y82" s="160">
        <f t="shared" si="351"/>
        <v>1045</v>
      </c>
      <c r="Z82" s="256">
        <f t="shared" si="352"/>
        <v>950</v>
      </c>
      <c r="AA82" s="548">
        <f t="shared" si="2"/>
        <v>2660</v>
      </c>
      <c r="AB82" s="207">
        <f t="shared" si="280"/>
        <v>2128</v>
      </c>
      <c r="AC82" s="160">
        <f t="shared" si="281"/>
        <v>1995</v>
      </c>
      <c r="AD82" s="159">
        <f t="shared" si="290"/>
        <v>1862</v>
      </c>
      <c r="AE82" s="160">
        <f t="shared" si="291"/>
        <v>1729</v>
      </c>
      <c r="AF82" s="159">
        <f t="shared" si="353"/>
        <v>1596</v>
      </c>
      <c r="AG82" s="127">
        <v>20</v>
      </c>
      <c r="AH82" s="510">
        <v>2000</v>
      </c>
      <c r="AI82" s="194">
        <f t="shared" si="129"/>
        <v>1600</v>
      </c>
      <c r="AJ82" s="163">
        <f t="shared" si="130"/>
        <v>1500</v>
      </c>
      <c r="AK82" s="162">
        <f t="shared" si="292"/>
        <v>1400</v>
      </c>
      <c r="AL82" s="163">
        <f t="shared" si="293"/>
        <v>1300</v>
      </c>
      <c r="AM82" s="162">
        <f t="shared" si="131"/>
        <v>1200</v>
      </c>
      <c r="AN82" s="163">
        <f t="shared" si="132"/>
        <v>1100</v>
      </c>
      <c r="AO82" s="203">
        <f t="shared" si="133"/>
        <v>1000</v>
      </c>
      <c r="AP82" s="127">
        <v>40</v>
      </c>
      <c r="AQ82" s="510">
        <v>3300</v>
      </c>
      <c r="AR82" s="194">
        <f t="shared" si="258"/>
        <v>2640</v>
      </c>
      <c r="AS82" s="163">
        <f t="shared" si="134"/>
        <v>2475</v>
      </c>
      <c r="AT82" s="162">
        <f t="shared" si="135"/>
        <v>2310</v>
      </c>
      <c r="AU82" s="163">
        <f t="shared" si="136"/>
        <v>2145</v>
      </c>
      <c r="AV82" s="162">
        <f t="shared" si="137"/>
        <v>1980</v>
      </c>
      <c r="AW82" s="163">
        <f t="shared" si="138"/>
        <v>1815</v>
      </c>
      <c r="AX82" s="203">
        <f t="shared" si="139"/>
        <v>1650</v>
      </c>
      <c r="AY82" s="215"/>
      <c r="BL82" s="57"/>
    </row>
    <row r="83" spans="1:64" s="56" customFormat="1" ht="32" customHeight="1">
      <c r="A83" s="143" t="s">
        <v>203</v>
      </c>
      <c r="B83" s="131" t="s">
        <v>7</v>
      </c>
      <c r="C83" s="132" t="s">
        <v>23</v>
      </c>
      <c r="D83" s="548">
        <v>300</v>
      </c>
      <c r="E83" s="339">
        <f t="shared" si="354" ref="E83">(D83/100)*80</f>
        <v>240</v>
      </c>
      <c r="F83" s="160">
        <f t="shared" si="355" ref="F83">(D83/100)*75</f>
        <v>225</v>
      </c>
      <c r="G83" s="159">
        <f t="shared" si="356" ref="G83">(D83/100)*70</f>
        <v>210</v>
      </c>
      <c r="H83" s="160">
        <f t="shared" si="357" ref="H83">(D83/100)*65</f>
        <v>195</v>
      </c>
      <c r="I83" s="159">
        <f t="shared" si="358" ref="I83">(D83/100)*60</f>
        <v>180</v>
      </c>
      <c r="J83" s="335">
        <f t="shared" si="359" ref="J83">(D83/100)*55</f>
        <v>165</v>
      </c>
      <c r="K83" s="548">
        <v>600</v>
      </c>
      <c r="L83" s="207">
        <f t="shared" si="360" ref="L83">(K83/100)*80</f>
        <v>480</v>
      </c>
      <c r="M83" s="160">
        <f t="shared" si="361" ref="M83">(K83/100)*75</f>
        <v>450</v>
      </c>
      <c r="N83" s="159">
        <f t="shared" si="362" ref="N83">(K83/100)*70</f>
        <v>420</v>
      </c>
      <c r="O83" s="160">
        <f t="shared" si="363" ref="O83">(K83/100)*65</f>
        <v>390</v>
      </c>
      <c r="P83" s="159">
        <f t="shared" si="364" ref="P83">(K83/100)*60</f>
        <v>360</v>
      </c>
      <c r="Q83" s="160">
        <f t="shared" si="365" ref="Q83">(K83/100)*55</f>
        <v>330</v>
      </c>
      <c r="R83" s="256">
        <f t="shared" si="366" ref="R83">(K83/100)*50</f>
        <v>300</v>
      </c>
      <c r="S83" s="548">
        <v>1150</v>
      </c>
      <c r="T83" s="207">
        <f t="shared" si="346"/>
        <v>920</v>
      </c>
      <c r="U83" s="160">
        <f t="shared" si="347"/>
        <v>862.50</v>
      </c>
      <c r="V83" s="159">
        <f t="shared" si="348"/>
        <v>805</v>
      </c>
      <c r="W83" s="160">
        <f t="shared" si="349"/>
        <v>747.50</v>
      </c>
      <c r="X83" s="159">
        <f t="shared" si="350"/>
        <v>690</v>
      </c>
      <c r="Y83" s="160">
        <f t="shared" si="351"/>
        <v>632.50</v>
      </c>
      <c r="Z83" s="256">
        <f t="shared" si="352"/>
        <v>575</v>
      </c>
      <c r="AA83" s="548">
        <f t="shared" si="367" ref="AA83:AA125">(S83*2)-((S83*2)*30%)</f>
        <v>1610</v>
      </c>
      <c r="AB83" s="207">
        <f t="shared" si="368" ref="AB83">(AA83/100)*80</f>
        <v>1288</v>
      </c>
      <c r="AC83" s="160">
        <f t="shared" si="369" ref="AC83">(AA83/100)*75</f>
        <v>1207.50</v>
      </c>
      <c r="AD83" s="159">
        <f t="shared" si="370" ref="AD83">(AA83/100)*70</f>
        <v>1127</v>
      </c>
      <c r="AE83" s="160">
        <f t="shared" si="371" ref="AE83">(AA83/100)*65</f>
        <v>1046.50</v>
      </c>
      <c r="AF83" s="159">
        <f t="shared" si="372" ref="AF83">(AA83/100)*60</f>
        <v>966.00000000000011</v>
      </c>
      <c r="AG83" s="127">
        <v>30</v>
      </c>
      <c r="AH83" s="510">
        <v>1950</v>
      </c>
      <c r="AI83" s="194">
        <f t="shared" si="373" ref="AI83">(AH83/100)*80</f>
        <v>1560</v>
      </c>
      <c r="AJ83" s="163">
        <f t="shared" si="374" ref="AJ83">(AH83/100)*75</f>
        <v>1462.50</v>
      </c>
      <c r="AK83" s="162">
        <f t="shared" si="375" ref="AK83">(AH83/100)*70</f>
        <v>1365</v>
      </c>
      <c r="AL83" s="163">
        <f t="shared" si="376" ref="AL83">(AH83/100)*65</f>
        <v>1267.50</v>
      </c>
      <c r="AM83" s="162">
        <f t="shared" si="377" ref="AM83">(AH83/100)*60</f>
        <v>1170</v>
      </c>
      <c r="AN83" s="163">
        <f t="shared" si="378" ref="AN83">(AH83/100)*55</f>
        <v>1072.50</v>
      </c>
      <c r="AO83" s="203">
        <f t="shared" si="379" ref="AO83">(AH83/100)*50</f>
        <v>975</v>
      </c>
      <c r="AP83" s="127">
        <v>60</v>
      </c>
      <c r="AQ83" s="510">
        <v>3200</v>
      </c>
      <c r="AR83" s="194">
        <f t="shared" si="380" ref="AR83">(AQ83/100)*80</f>
        <v>2560</v>
      </c>
      <c r="AS83" s="163">
        <f t="shared" si="381" ref="AS83">(AQ83/100)*75</f>
        <v>2400</v>
      </c>
      <c r="AT83" s="162">
        <f t="shared" si="382" ref="AT83">(AQ83/100)*70</f>
        <v>2240</v>
      </c>
      <c r="AU83" s="163">
        <f t="shared" si="383" ref="AU83">(AQ83/100)*65</f>
        <v>2080</v>
      </c>
      <c r="AV83" s="162">
        <f t="shared" si="384" ref="AV83">(AQ83/100)*60</f>
        <v>1920</v>
      </c>
      <c r="AW83" s="163">
        <f t="shared" si="385" ref="AW83">(AQ83/100)*55</f>
        <v>1760</v>
      </c>
      <c r="AX83" s="203">
        <f t="shared" si="386" ref="AX83">(AQ83/100)*50</f>
        <v>1600</v>
      </c>
      <c r="AY83" s="215"/>
      <c r="BL83" s="57"/>
    </row>
    <row r="84" spans="1:64" s="56" customFormat="1" ht="32" customHeight="1">
      <c r="A84" s="143" t="s">
        <v>204</v>
      </c>
      <c r="B84" s="131" t="s">
        <v>7</v>
      </c>
      <c r="C84" s="132" t="s">
        <v>23</v>
      </c>
      <c r="D84" s="548">
        <v>400</v>
      </c>
      <c r="E84" s="339">
        <f t="shared" si="387" ref="E84:E88">(D84/100)*80</f>
        <v>320</v>
      </c>
      <c r="F84" s="160">
        <f t="shared" si="388" ref="F84:F88">(D84/100)*75</f>
        <v>300</v>
      </c>
      <c r="G84" s="159">
        <f t="shared" si="389" ref="G84:G88">(D84/100)*70</f>
        <v>280</v>
      </c>
      <c r="H84" s="160">
        <f t="shared" si="390" ref="H84:H88">(D84/100)*65</f>
        <v>260</v>
      </c>
      <c r="I84" s="159">
        <f t="shared" si="391" ref="I84:I88">(D84/100)*60</f>
        <v>240</v>
      </c>
      <c r="J84" s="335">
        <f t="shared" si="392" ref="J84:J88">(D84/100)*55</f>
        <v>220</v>
      </c>
      <c r="K84" s="548">
        <v>950</v>
      </c>
      <c r="L84" s="207">
        <f t="shared" si="278"/>
        <v>760</v>
      </c>
      <c r="M84" s="160">
        <f t="shared" si="279"/>
        <v>712.50</v>
      </c>
      <c r="N84" s="159">
        <f t="shared" si="341"/>
        <v>665</v>
      </c>
      <c r="O84" s="160">
        <f t="shared" si="342"/>
        <v>617.50</v>
      </c>
      <c r="P84" s="159">
        <f t="shared" si="343"/>
        <v>570</v>
      </c>
      <c r="Q84" s="160">
        <f t="shared" si="344"/>
        <v>522.50</v>
      </c>
      <c r="R84" s="256">
        <f t="shared" si="345"/>
        <v>475</v>
      </c>
      <c r="S84" s="548">
        <v>1800</v>
      </c>
      <c r="T84" s="207">
        <f t="shared" si="346"/>
        <v>1440</v>
      </c>
      <c r="U84" s="160">
        <f t="shared" si="347"/>
        <v>1350</v>
      </c>
      <c r="V84" s="159">
        <f t="shared" si="348"/>
        <v>1260</v>
      </c>
      <c r="W84" s="160">
        <f t="shared" si="349"/>
        <v>1170</v>
      </c>
      <c r="X84" s="159">
        <f t="shared" si="350"/>
        <v>1080</v>
      </c>
      <c r="Y84" s="160">
        <f t="shared" si="351"/>
        <v>990</v>
      </c>
      <c r="Z84" s="256">
        <f t="shared" si="352"/>
        <v>900</v>
      </c>
      <c r="AA84" s="548">
        <f t="shared" si="367"/>
        <v>2520</v>
      </c>
      <c r="AB84" s="207">
        <f t="shared" si="280"/>
        <v>2016</v>
      </c>
      <c r="AC84" s="160">
        <f t="shared" si="281"/>
        <v>1890</v>
      </c>
      <c r="AD84" s="159">
        <f t="shared" si="290"/>
        <v>1764</v>
      </c>
      <c r="AE84" s="160">
        <f t="shared" si="291"/>
        <v>1638</v>
      </c>
      <c r="AF84" s="159">
        <f t="shared" si="353"/>
        <v>1512</v>
      </c>
      <c r="AG84" s="127">
        <v>40</v>
      </c>
      <c r="AH84" s="510">
        <v>2700</v>
      </c>
      <c r="AI84" s="194">
        <f t="shared" si="129"/>
        <v>2160</v>
      </c>
      <c r="AJ84" s="163">
        <f t="shared" si="130"/>
        <v>2025</v>
      </c>
      <c r="AK84" s="162">
        <f t="shared" si="292"/>
        <v>1890</v>
      </c>
      <c r="AL84" s="163">
        <f t="shared" si="293"/>
        <v>1755</v>
      </c>
      <c r="AM84" s="162">
        <f t="shared" si="131"/>
        <v>1620</v>
      </c>
      <c r="AN84" s="163">
        <f t="shared" si="132"/>
        <v>1485</v>
      </c>
      <c r="AO84" s="203">
        <f t="shared" si="133"/>
        <v>1350</v>
      </c>
      <c r="AP84" s="127">
        <v>75</v>
      </c>
      <c r="AQ84" s="510">
        <v>4500</v>
      </c>
      <c r="AR84" s="194">
        <f t="shared" si="258"/>
        <v>3600</v>
      </c>
      <c r="AS84" s="163">
        <f t="shared" si="134"/>
        <v>3375</v>
      </c>
      <c r="AT84" s="162">
        <f t="shared" si="135"/>
        <v>3150</v>
      </c>
      <c r="AU84" s="163">
        <f t="shared" si="136"/>
        <v>2925</v>
      </c>
      <c r="AV84" s="162">
        <f t="shared" si="137"/>
        <v>2700</v>
      </c>
      <c r="AW84" s="163">
        <f t="shared" si="138"/>
        <v>2475</v>
      </c>
      <c r="AX84" s="203">
        <f t="shared" si="139"/>
        <v>2250</v>
      </c>
      <c r="AY84" s="216"/>
      <c r="BL84" s="57"/>
    </row>
    <row r="85" spans="1:64" s="56" customFormat="1" ht="32" customHeight="1">
      <c r="A85" s="143" t="s">
        <v>205</v>
      </c>
      <c r="B85" s="131" t="s">
        <v>68</v>
      </c>
      <c r="C85" s="132" t="s">
        <v>23</v>
      </c>
      <c r="D85" s="548">
        <v>350</v>
      </c>
      <c r="E85" s="339">
        <f t="shared" si="387"/>
        <v>280</v>
      </c>
      <c r="F85" s="160">
        <f t="shared" si="388"/>
        <v>262.50</v>
      </c>
      <c r="G85" s="159">
        <f t="shared" si="389"/>
        <v>245</v>
      </c>
      <c r="H85" s="160">
        <f t="shared" si="390"/>
        <v>227.50</v>
      </c>
      <c r="I85" s="159">
        <f t="shared" si="391"/>
        <v>210</v>
      </c>
      <c r="J85" s="335">
        <f t="shared" si="392"/>
        <v>192.50</v>
      </c>
      <c r="K85" s="548">
        <v>750</v>
      </c>
      <c r="L85" s="207">
        <f t="shared" si="393" ref="L85:L88">(K85/100)*80</f>
        <v>600</v>
      </c>
      <c r="M85" s="160">
        <f t="shared" si="394" ref="M85:M88">(K85/100)*75</f>
        <v>562.50</v>
      </c>
      <c r="N85" s="159">
        <f t="shared" si="395" ref="N85:N88">(K85/100)*70</f>
        <v>525</v>
      </c>
      <c r="O85" s="160">
        <f t="shared" si="396" ref="O85:O88">(K85/100)*65</f>
        <v>487.50</v>
      </c>
      <c r="P85" s="159">
        <f t="shared" si="397" ref="P85:P88">(K85/100)*60</f>
        <v>450</v>
      </c>
      <c r="Q85" s="160">
        <f t="shared" si="398" ref="Q85:Q88">(K85/100)*55</f>
        <v>412.50</v>
      </c>
      <c r="R85" s="256">
        <f t="shared" si="399" ref="R85:R88">(K85/100)*50</f>
        <v>375</v>
      </c>
      <c r="S85" s="548">
        <v>1400</v>
      </c>
      <c r="T85" s="207">
        <f t="shared" si="346"/>
        <v>1120</v>
      </c>
      <c r="U85" s="160">
        <f t="shared" si="347"/>
        <v>1050</v>
      </c>
      <c r="V85" s="159">
        <f t="shared" si="348"/>
        <v>980</v>
      </c>
      <c r="W85" s="160">
        <f t="shared" si="349"/>
        <v>910</v>
      </c>
      <c r="X85" s="159">
        <f t="shared" si="350"/>
        <v>840</v>
      </c>
      <c r="Y85" s="160">
        <f t="shared" si="351"/>
        <v>770</v>
      </c>
      <c r="Z85" s="256">
        <f t="shared" si="352"/>
        <v>700</v>
      </c>
      <c r="AA85" s="548">
        <f t="shared" si="367"/>
        <v>1960</v>
      </c>
      <c r="AB85" s="207">
        <f t="shared" si="280"/>
        <v>1568</v>
      </c>
      <c r="AC85" s="160">
        <f t="shared" si="281"/>
        <v>1470</v>
      </c>
      <c r="AD85" s="159">
        <f t="shared" si="290"/>
        <v>1372</v>
      </c>
      <c r="AE85" s="160">
        <f t="shared" si="291"/>
        <v>1274</v>
      </c>
      <c r="AF85" s="159">
        <f t="shared" si="353"/>
        <v>1176</v>
      </c>
      <c r="AG85" s="127">
        <v>40</v>
      </c>
      <c r="AH85" s="510">
        <v>2400</v>
      </c>
      <c r="AI85" s="194">
        <f t="shared" si="129"/>
        <v>1920</v>
      </c>
      <c r="AJ85" s="163">
        <f t="shared" si="130"/>
        <v>1800</v>
      </c>
      <c r="AK85" s="162">
        <f t="shared" si="292"/>
        <v>1680</v>
      </c>
      <c r="AL85" s="163">
        <f t="shared" si="293"/>
        <v>1560</v>
      </c>
      <c r="AM85" s="162">
        <f t="shared" si="131"/>
        <v>1440</v>
      </c>
      <c r="AN85" s="163">
        <f t="shared" si="132"/>
        <v>1320</v>
      </c>
      <c r="AO85" s="203">
        <f t="shared" si="133"/>
        <v>1200</v>
      </c>
      <c r="AP85" s="127">
        <v>75</v>
      </c>
      <c r="AQ85" s="510">
        <v>3900</v>
      </c>
      <c r="AR85" s="194">
        <f t="shared" si="258"/>
        <v>3120</v>
      </c>
      <c r="AS85" s="163">
        <f t="shared" si="134"/>
        <v>2925</v>
      </c>
      <c r="AT85" s="162">
        <f t="shared" si="135"/>
        <v>2730</v>
      </c>
      <c r="AU85" s="163">
        <f t="shared" si="136"/>
        <v>2535</v>
      </c>
      <c r="AV85" s="162">
        <f t="shared" si="137"/>
        <v>2340</v>
      </c>
      <c r="AW85" s="163">
        <f t="shared" si="138"/>
        <v>2145</v>
      </c>
      <c r="AX85" s="203">
        <f t="shared" si="139"/>
        <v>1950</v>
      </c>
      <c r="AY85" s="235" t="s">
        <v>124</v>
      </c>
      <c r="BL85" s="57"/>
    </row>
    <row r="86" spans="1:64" s="56" customFormat="1" ht="32" customHeight="1">
      <c r="A86" s="143" t="s">
        <v>200</v>
      </c>
      <c r="B86" s="131" t="s">
        <v>6</v>
      </c>
      <c r="C86" s="132" t="s">
        <v>23</v>
      </c>
      <c r="D86" s="548">
        <v>250</v>
      </c>
      <c r="E86" s="339">
        <f t="shared" si="387"/>
        <v>200</v>
      </c>
      <c r="F86" s="160">
        <f t="shared" si="388"/>
        <v>187.50</v>
      </c>
      <c r="G86" s="159">
        <f t="shared" si="389"/>
        <v>175</v>
      </c>
      <c r="H86" s="160">
        <f t="shared" si="390"/>
        <v>162.50</v>
      </c>
      <c r="I86" s="159">
        <f t="shared" si="391"/>
        <v>150</v>
      </c>
      <c r="J86" s="335">
        <f t="shared" si="392"/>
        <v>137.50</v>
      </c>
      <c r="K86" s="548">
        <v>500</v>
      </c>
      <c r="L86" s="207">
        <f t="shared" si="393"/>
        <v>400</v>
      </c>
      <c r="M86" s="160">
        <f t="shared" si="394"/>
        <v>375</v>
      </c>
      <c r="N86" s="159">
        <f t="shared" si="395"/>
        <v>350</v>
      </c>
      <c r="O86" s="160">
        <f t="shared" si="396"/>
        <v>325</v>
      </c>
      <c r="P86" s="159">
        <f t="shared" si="397"/>
        <v>300</v>
      </c>
      <c r="Q86" s="160">
        <f t="shared" si="398"/>
        <v>275</v>
      </c>
      <c r="R86" s="256">
        <f t="shared" si="399"/>
        <v>250</v>
      </c>
      <c r="S86" s="548">
        <v>950</v>
      </c>
      <c r="T86" s="207">
        <f t="shared" si="346"/>
        <v>760</v>
      </c>
      <c r="U86" s="160">
        <f t="shared" si="347"/>
        <v>712.50</v>
      </c>
      <c r="V86" s="159">
        <f t="shared" si="348"/>
        <v>665</v>
      </c>
      <c r="W86" s="160">
        <f t="shared" si="349"/>
        <v>617.50</v>
      </c>
      <c r="X86" s="159">
        <f t="shared" si="350"/>
        <v>570</v>
      </c>
      <c r="Y86" s="160">
        <f t="shared" si="351"/>
        <v>522.50</v>
      </c>
      <c r="Z86" s="256">
        <f t="shared" si="352"/>
        <v>475</v>
      </c>
      <c r="AA86" s="548">
        <f t="shared" si="367"/>
        <v>1330</v>
      </c>
      <c r="AB86" s="207">
        <f t="shared" si="280"/>
        <v>1064</v>
      </c>
      <c r="AC86" s="160">
        <f t="shared" si="281"/>
        <v>997.50</v>
      </c>
      <c r="AD86" s="159">
        <f t="shared" si="290"/>
        <v>931</v>
      </c>
      <c r="AE86" s="160">
        <f t="shared" si="291"/>
        <v>864.50</v>
      </c>
      <c r="AF86" s="159">
        <f t="shared" si="353"/>
        <v>798</v>
      </c>
      <c r="AG86" s="127">
        <v>40</v>
      </c>
      <c r="AH86" s="510">
        <v>2000</v>
      </c>
      <c r="AI86" s="194">
        <f t="shared" si="129"/>
        <v>1600</v>
      </c>
      <c r="AJ86" s="163">
        <f t="shared" si="130"/>
        <v>1500</v>
      </c>
      <c r="AK86" s="162">
        <f t="shared" si="292"/>
        <v>1400</v>
      </c>
      <c r="AL86" s="163">
        <f t="shared" si="293"/>
        <v>1300</v>
      </c>
      <c r="AM86" s="162">
        <f t="shared" si="131"/>
        <v>1200</v>
      </c>
      <c r="AN86" s="163">
        <f t="shared" si="132"/>
        <v>1100</v>
      </c>
      <c r="AO86" s="203">
        <f t="shared" si="133"/>
        <v>1000</v>
      </c>
      <c r="AP86" s="127">
        <v>75</v>
      </c>
      <c r="AQ86" s="510">
        <v>3200</v>
      </c>
      <c r="AR86" s="194">
        <f t="shared" si="258"/>
        <v>2560</v>
      </c>
      <c r="AS86" s="163">
        <f t="shared" si="134"/>
        <v>2400</v>
      </c>
      <c r="AT86" s="162">
        <f t="shared" si="135"/>
        <v>2240</v>
      </c>
      <c r="AU86" s="163">
        <f t="shared" si="136"/>
        <v>2080</v>
      </c>
      <c r="AV86" s="162">
        <f t="shared" si="137"/>
        <v>1920</v>
      </c>
      <c r="AW86" s="163">
        <f t="shared" si="138"/>
        <v>1760</v>
      </c>
      <c r="AX86" s="203">
        <f t="shared" si="139"/>
        <v>1600</v>
      </c>
      <c r="AY86" s="216"/>
      <c r="BL86" s="57"/>
    </row>
    <row r="87" spans="1:64" s="56" customFormat="1" ht="32" customHeight="1">
      <c r="A87" s="143" t="s">
        <v>199</v>
      </c>
      <c r="B87" s="131" t="s">
        <v>6</v>
      </c>
      <c r="C87" s="132" t="s">
        <v>23</v>
      </c>
      <c r="D87" s="548">
        <v>300</v>
      </c>
      <c r="E87" s="339">
        <f t="shared" si="387"/>
        <v>240</v>
      </c>
      <c r="F87" s="160">
        <f t="shared" si="388"/>
        <v>225</v>
      </c>
      <c r="G87" s="159">
        <f t="shared" si="389"/>
        <v>210</v>
      </c>
      <c r="H87" s="160">
        <f t="shared" si="390"/>
        <v>195</v>
      </c>
      <c r="I87" s="159">
        <f t="shared" si="391"/>
        <v>180</v>
      </c>
      <c r="J87" s="335">
        <f t="shared" si="392"/>
        <v>165</v>
      </c>
      <c r="K87" s="548">
        <v>750</v>
      </c>
      <c r="L87" s="207">
        <f t="shared" si="393"/>
        <v>600</v>
      </c>
      <c r="M87" s="160">
        <f t="shared" si="394"/>
        <v>562.50</v>
      </c>
      <c r="N87" s="159">
        <f t="shared" si="395"/>
        <v>525</v>
      </c>
      <c r="O87" s="160">
        <f t="shared" si="396"/>
        <v>487.50</v>
      </c>
      <c r="P87" s="159">
        <f t="shared" si="397"/>
        <v>450</v>
      </c>
      <c r="Q87" s="160">
        <f t="shared" si="398"/>
        <v>412.50</v>
      </c>
      <c r="R87" s="256">
        <f t="shared" si="399"/>
        <v>375</v>
      </c>
      <c r="S87" s="548">
        <v>1400</v>
      </c>
      <c r="T87" s="207">
        <f t="shared" si="400" ref="T87:T88">(S87/100)*80</f>
        <v>1120</v>
      </c>
      <c r="U87" s="160">
        <f t="shared" si="401" ref="U87:U88">(S87/100)*75</f>
        <v>1050</v>
      </c>
      <c r="V87" s="159">
        <f t="shared" si="402" ref="V87:V88">(S87/100)*70</f>
        <v>980</v>
      </c>
      <c r="W87" s="160">
        <f t="shared" si="403" ref="W87:W88">(S87/100)*65</f>
        <v>910</v>
      </c>
      <c r="X87" s="159">
        <f t="shared" si="404" ref="X87:X88">(S87/100)*60</f>
        <v>840</v>
      </c>
      <c r="Y87" s="160">
        <f t="shared" si="405" ref="Y87:Y88">(S87/100)*55</f>
        <v>770</v>
      </c>
      <c r="Z87" s="256">
        <f t="shared" si="406" ref="Z87:Z88">(S87/100)*50</f>
        <v>700</v>
      </c>
      <c r="AA87" s="548">
        <f t="shared" si="367"/>
        <v>1960</v>
      </c>
      <c r="AB87" s="207">
        <f t="shared" si="407" ref="AB87:AB88">(AA87/100)*80</f>
        <v>1568</v>
      </c>
      <c r="AC87" s="160">
        <f t="shared" si="408" ref="AC87:AC88">(AA87/100)*75</f>
        <v>1470</v>
      </c>
      <c r="AD87" s="159">
        <f t="shared" si="409" ref="AD87:AD88">(AA87/100)*70</f>
        <v>1372</v>
      </c>
      <c r="AE87" s="160">
        <f t="shared" si="410" ref="AE87:AE88">(AA87/100)*65</f>
        <v>1274</v>
      </c>
      <c r="AF87" s="159">
        <f t="shared" si="411" ref="AF87:AF88">(AA87/100)*60</f>
        <v>1176</v>
      </c>
      <c r="AG87" s="127">
        <v>40</v>
      </c>
      <c r="AH87" s="510">
        <v>3400</v>
      </c>
      <c r="AI87" s="194">
        <f t="shared" si="412" ref="AI87:AI88">(AH87/100)*80</f>
        <v>2720</v>
      </c>
      <c r="AJ87" s="163">
        <f t="shared" si="413" ref="AJ87:AJ88">(AH87/100)*75</f>
        <v>2550</v>
      </c>
      <c r="AK87" s="162">
        <f t="shared" si="414" ref="AK87:AK88">(AH87/100)*70</f>
        <v>2380</v>
      </c>
      <c r="AL87" s="163">
        <f t="shared" si="415" ref="AL87:AL88">(AH87/100)*65</f>
        <v>2210</v>
      </c>
      <c r="AM87" s="162">
        <f t="shared" si="416" ref="AM87:AM88">(AH87/100)*60</f>
        <v>2040</v>
      </c>
      <c r="AN87" s="163">
        <f t="shared" si="417" ref="AN87:AN88">(AH87/100)*55</f>
        <v>1870</v>
      </c>
      <c r="AO87" s="203">
        <f t="shared" si="418" ref="AO87:AO88">(AH87/100)*50</f>
        <v>1700</v>
      </c>
      <c r="AP87" s="127">
        <v>75</v>
      </c>
      <c r="AQ87" s="510">
        <v>3900</v>
      </c>
      <c r="AR87" s="194">
        <f t="shared" si="258"/>
        <v>3120</v>
      </c>
      <c r="AS87" s="163">
        <f t="shared" si="134"/>
        <v>2925</v>
      </c>
      <c r="AT87" s="162">
        <f t="shared" si="135"/>
        <v>2730</v>
      </c>
      <c r="AU87" s="163">
        <f t="shared" si="136"/>
        <v>2535</v>
      </c>
      <c r="AV87" s="162">
        <f t="shared" si="137"/>
        <v>2340</v>
      </c>
      <c r="AW87" s="163">
        <f t="shared" si="138"/>
        <v>2145</v>
      </c>
      <c r="AX87" s="203">
        <f t="shared" si="139"/>
        <v>1950</v>
      </c>
      <c r="AY87" s="215"/>
      <c r="BL87" s="57" t="s">
        <v>12</v>
      </c>
    </row>
    <row r="88" spans="1:64" s="56" customFormat="1" ht="32" customHeight="1">
      <c r="A88" s="143" t="s">
        <v>201</v>
      </c>
      <c r="B88" s="131" t="s">
        <v>69</v>
      </c>
      <c r="C88" s="132" t="s">
        <v>23</v>
      </c>
      <c r="D88" s="548">
        <v>300</v>
      </c>
      <c r="E88" s="339">
        <f t="shared" si="387"/>
        <v>240</v>
      </c>
      <c r="F88" s="160">
        <f t="shared" si="388"/>
        <v>225</v>
      </c>
      <c r="G88" s="159">
        <f t="shared" si="389"/>
        <v>210</v>
      </c>
      <c r="H88" s="160">
        <f t="shared" si="390"/>
        <v>195</v>
      </c>
      <c r="I88" s="159">
        <f t="shared" si="391"/>
        <v>180</v>
      </c>
      <c r="J88" s="335">
        <f t="shared" si="392"/>
        <v>165</v>
      </c>
      <c r="K88" s="548">
        <v>750</v>
      </c>
      <c r="L88" s="207">
        <f t="shared" si="393"/>
        <v>600</v>
      </c>
      <c r="M88" s="160">
        <f t="shared" si="394"/>
        <v>562.50</v>
      </c>
      <c r="N88" s="159">
        <f t="shared" si="395"/>
        <v>525</v>
      </c>
      <c r="O88" s="160">
        <f t="shared" si="396"/>
        <v>487.50</v>
      </c>
      <c r="P88" s="159">
        <f t="shared" si="397"/>
        <v>450</v>
      </c>
      <c r="Q88" s="160">
        <f t="shared" si="398"/>
        <v>412.50</v>
      </c>
      <c r="R88" s="256">
        <f t="shared" si="399"/>
        <v>375</v>
      </c>
      <c r="S88" s="548">
        <v>1400</v>
      </c>
      <c r="T88" s="207">
        <f t="shared" si="400"/>
        <v>1120</v>
      </c>
      <c r="U88" s="160">
        <f t="shared" si="401"/>
        <v>1050</v>
      </c>
      <c r="V88" s="159">
        <f t="shared" si="402"/>
        <v>980</v>
      </c>
      <c r="W88" s="160">
        <f t="shared" si="403"/>
        <v>910</v>
      </c>
      <c r="X88" s="159">
        <f t="shared" si="404"/>
        <v>840</v>
      </c>
      <c r="Y88" s="160">
        <f t="shared" si="405"/>
        <v>770</v>
      </c>
      <c r="Z88" s="256">
        <f t="shared" si="406"/>
        <v>700</v>
      </c>
      <c r="AA88" s="548">
        <f t="shared" si="367"/>
        <v>1960</v>
      </c>
      <c r="AB88" s="207">
        <f t="shared" si="407"/>
        <v>1568</v>
      </c>
      <c r="AC88" s="160">
        <f t="shared" si="408"/>
        <v>1470</v>
      </c>
      <c r="AD88" s="159">
        <f t="shared" si="409"/>
        <v>1372</v>
      </c>
      <c r="AE88" s="160">
        <f t="shared" si="410"/>
        <v>1274</v>
      </c>
      <c r="AF88" s="159">
        <f t="shared" si="411"/>
        <v>1176</v>
      </c>
      <c r="AG88" s="127">
        <v>25</v>
      </c>
      <c r="AH88" s="510">
        <v>1950</v>
      </c>
      <c r="AI88" s="194">
        <f t="shared" si="412"/>
        <v>1560</v>
      </c>
      <c r="AJ88" s="163">
        <f t="shared" si="413"/>
        <v>1462.50</v>
      </c>
      <c r="AK88" s="162">
        <f t="shared" si="414"/>
        <v>1365</v>
      </c>
      <c r="AL88" s="163">
        <f t="shared" si="415"/>
        <v>1267.50</v>
      </c>
      <c r="AM88" s="162">
        <f t="shared" si="416"/>
        <v>1170</v>
      </c>
      <c r="AN88" s="163">
        <f t="shared" si="417"/>
        <v>1072.50</v>
      </c>
      <c r="AO88" s="203">
        <f t="shared" si="418"/>
        <v>975</v>
      </c>
      <c r="AP88" s="127">
        <v>50</v>
      </c>
      <c r="AQ88" s="510">
        <v>3200</v>
      </c>
      <c r="AR88" s="194">
        <f t="shared" si="419" ref="AR88">(AQ88/100)*80</f>
        <v>2560</v>
      </c>
      <c r="AS88" s="163">
        <f t="shared" si="420" ref="AS88">(AQ88/100)*75</f>
        <v>2400</v>
      </c>
      <c r="AT88" s="162">
        <f t="shared" si="421" ref="AT88">(AQ88/100)*70</f>
        <v>2240</v>
      </c>
      <c r="AU88" s="163">
        <f t="shared" si="422" ref="AU88">(AQ88/100)*65</f>
        <v>2080</v>
      </c>
      <c r="AV88" s="162">
        <f t="shared" si="423" ref="AV88">(AQ88/100)*60</f>
        <v>1920</v>
      </c>
      <c r="AW88" s="163">
        <f t="shared" si="424" ref="AW88">(AQ88/100)*55</f>
        <v>1760</v>
      </c>
      <c r="AX88" s="203">
        <f t="shared" si="425" ref="AX88">(AQ88/100)*50</f>
        <v>1600</v>
      </c>
      <c r="AY88" s="215"/>
      <c r="BL88" s="57"/>
    </row>
    <row r="89" spans="1:51" s="56" customFormat="1" ht="32" customHeight="1" thickBot="1">
      <c r="A89" s="145" t="s">
        <v>202</v>
      </c>
      <c r="B89" s="664" t="s">
        <v>70</v>
      </c>
      <c r="C89" s="665" t="s">
        <v>23</v>
      </c>
      <c r="D89" s="677">
        <v>250</v>
      </c>
      <c r="E89" s="673">
        <f t="shared" si="276"/>
        <v>200</v>
      </c>
      <c r="F89" s="674">
        <f t="shared" si="277"/>
        <v>187.50</v>
      </c>
      <c r="G89" s="675">
        <f t="shared" si="337"/>
        <v>175</v>
      </c>
      <c r="H89" s="674">
        <f t="shared" si="338"/>
        <v>162.50</v>
      </c>
      <c r="I89" s="675">
        <f t="shared" si="339"/>
        <v>150</v>
      </c>
      <c r="J89" s="676">
        <f t="shared" si="340"/>
        <v>137.50</v>
      </c>
      <c r="K89" s="677">
        <v>550</v>
      </c>
      <c r="L89" s="678">
        <f t="shared" si="278"/>
        <v>440</v>
      </c>
      <c r="M89" s="674">
        <f t="shared" si="279"/>
        <v>412.50</v>
      </c>
      <c r="N89" s="675">
        <f t="shared" si="426" ref="N89">(K89/100)*70</f>
        <v>385</v>
      </c>
      <c r="O89" s="674">
        <f t="shared" si="427" ref="O89">(K89/100)*65</f>
        <v>357.50</v>
      </c>
      <c r="P89" s="675">
        <f t="shared" si="343"/>
        <v>330</v>
      </c>
      <c r="Q89" s="674">
        <f t="shared" si="344"/>
        <v>302.50</v>
      </c>
      <c r="R89" s="679">
        <f t="shared" si="345"/>
        <v>275</v>
      </c>
      <c r="S89" s="677">
        <v>1000</v>
      </c>
      <c r="T89" s="678">
        <f t="shared" si="346"/>
        <v>800</v>
      </c>
      <c r="U89" s="674">
        <f t="shared" si="347"/>
        <v>750</v>
      </c>
      <c r="V89" s="675">
        <f t="shared" si="348"/>
        <v>700</v>
      </c>
      <c r="W89" s="674">
        <f t="shared" si="349"/>
        <v>650</v>
      </c>
      <c r="X89" s="675">
        <f t="shared" si="350"/>
        <v>600</v>
      </c>
      <c r="Y89" s="674">
        <f t="shared" si="351"/>
        <v>550</v>
      </c>
      <c r="Z89" s="679">
        <f t="shared" si="352"/>
        <v>500</v>
      </c>
      <c r="AA89" s="677">
        <f t="shared" si="367"/>
        <v>1400</v>
      </c>
      <c r="AB89" s="678">
        <f t="shared" si="280"/>
        <v>1120</v>
      </c>
      <c r="AC89" s="674">
        <f t="shared" si="281"/>
        <v>1050</v>
      </c>
      <c r="AD89" s="675">
        <f t="shared" si="290"/>
        <v>980</v>
      </c>
      <c r="AE89" s="674">
        <f t="shared" si="291"/>
        <v>910</v>
      </c>
      <c r="AF89" s="675">
        <f t="shared" si="353"/>
        <v>840</v>
      </c>
      <c r="AG89" s="668">
        <v>40</v>
      </c>
      <c r="AH89" s="680">
        <v>2050</v>
      </c>
      <c r="AI89" s="681">
        <f t="shared" si="428" ref="AI89:AI125">(AH89/100)*80</f>
        <v>1640</v>
      </c>
      <c r="AJ89" s="682">
        <f t="shared" si="429" ref="AJ89:AJ125">(AH89/100)*75</f>
        <v>1537.50</v>
      </c>
      <c r="AK89" s="683">
        <f t="shared" si="292"/>
        <v>1435</v>
      </c>
      <c r="AL89" s="682">
        <f t="shared" si="293"/>
        <v>1332.50</v>
      </c>
      <c r="AM89" s="683">
        <f t="shared" si="430" ref="AM89:AM125">(AH89/100)*60</f>
        <v>1230</v>
      </c>
      <c r="AN89" s="682">
        <f t="shared" si="431" ref="AN89:AN125">(AH89/100)*55</f>
        <v>1127.50</v>
      </c>
      <c r="AO89" s="684">
        <f t="shared" si="432" ref="AO89:AO125">(AH89/100)*50</f>
        <v>1025</v>
      </c>
      <c r="AP89" s="668">
        <v>75</v>
      </c>
      <c r="AQ89" s="680">
        <v>3300</v>
      </c>
      <c r="AR89" s="681">
        <f t="shared" si="258"/>
        <v>2640</v>
      </c>
      <c r="AS89" s="682">
        <f t="shared" si="433" ref="AS89:AS125">(AQ89/100)*75</f>
        <v>2475</v>
      </c>
      <c r="AT89" s="683">
        <f t="shared" si="434" ref="AT89:AT125">(AQ89/100)*70</f>
        <v>2310</v>
      </c>
      <c r="AU89" s="682">
        <f t="shared" si="435" ref="AU89:AU125">(AQ89/100)*65</f>
        <v>2145</v>
      </c>
      <c r="AV89" s="683">
        <f t="shared" si="436" ref="AV89:AV125">(AQ89/100)*60</f>
        <v>1980</v>
      </c>
      <c r="AW89" s="682">
        <f t="shared" si="437" ref="AW89:AW125">(AQ89/100)*55</f>
        <v>1815</v>
      </c>
      <c r="AX89" s="684">
        <f t="shared" si="438" ref="AX89:AX125">(AQ89/100)*50</f>
        <v>1650</v>
      </c>
      <c r="AY89" s="687"/>
    </row>
    <row r="90" spans="1:64" s="5" customFormat="1" ht="17" customHeight="1" thickBot="1">
      <c r="A90" s="172"/>
      <c r="B90" s="173"/>
      <c r="C90" s="173"/>
      <c r="D90" s="173"/>
      <c r="E90" s="173"/>
      <c r="F90" s="173"/>
      <c r="G90" s="173"/>
      <c r="H90" s="173"/>
      <c r="I90" s="173"/>
      <c r="J90" s="173"/>
      <c r="K90" s="173"/>
      <c r="L90" s="173"/>
      <c r="M90" s="173"/>
      <c r="N90" s="173"/>
      <c r="O90" s="173"/>
      <c r="P90" s="173"/>
      <c r="Q90" s="173"/>
      <c r="R90" s="173"/>
      <c r="S90" s="173"/>
      <c r="T90" s="173"/>
      <c r="U90" s="173"/>
      <c r="V90" s="173"/>
      <c r="W90" s="173"/>
      <c r="X90" s="173"/>
      <c r="Y90" s="173"/>
      <c r="Z90" s="95"/>
      <c r="AA90" s="95"/>
      <c r="AB90" s="95"/>
      <c r="AC90" s="173"/>
      <c r="AD90" s="173"/>
      <c r="AE90" s="173"/>
      <c r="AF90" s="173"/>
      <c r="AG90" s="95"/>
      <c r="AH90" s="95"/>
      <c r="AI90" s="95"/>
      <c r="AJ90" s="173"/>
      <c r="AK90" s="173"/>
      <c r="AL90" s="173"/>
      <c r="AM90" s="173"/>
      <c r="AN90" s="173"/>
      <c r="AO90" s="95"/>
      <c r="AP90" s="95"/>
      <c r="AQ90" s="95"/>
      <c r="AR90" s="173"/>
      <c r="AS90" s="173"/>
      <c r="AT90" s="173"/>
      <c r="AU90" s="173"/>
      <c r="AV90" s="173"/>
      <c r="AW90" s="173"/>
      <c r="AX90" s="173"/>
      <c r="AY90" s="224"/>
      <c r="BL90" s="12"/>
    </row>
    <row r="91" spans="1:64" s="5" customFormat="1" ht="40" customHeight="1" thickBot="1">
      <c r="A91" s="52" t="s">
        <v>126</v>
      </c>
      <c r="B91" s="83"/>
      <c r="C91" s="83"/>
      <c r="D91" s="83"/>
      <c r="E91" s="584"/>
      <c r="F91" s="83"/>
      <c r="G91" s="83"/>
      <c r="H91" s="83"/>
      <c r="I91" s="83"/>
      <c r="J91" s="83"/>
      <c r="K91" s="83"/>
      <c r="L91" s="584"/>
      <c r="M91" s="83"/>
      <c r="N91" s="83"/>
      <c r="O91" s="83"/>
      <c r="P91" s="83"/>
      <c r="Q91" s="83"/>
      <c r="R91" s="83"/>
      <c r="S91" s="83"/>
      <c r="T91" s="584"/>
      <c r="U91" s="83"/>
      <c r="V91" s="83"/>
      <c r="W91" s="584"/>
      <c r="X91" s="83"/>
      <c r="Y91" s="83"/>
      <c r="Z91" s="584"/>
      <c r="AA91" s="83"/>
      <c r="AB91" s="101"/>
      <c r="AC91" s="83"/>
      <c r="AD91" s="83"/>
      <c r="AE91" s="584"/>
      <c r="AF91" s="83"/>
      <c r="AG91" s="584"/>
      <c r="AH91" s="83"/>
      <c r="AI91" s="101"/>
      <c r="AJ91" s="83"/>
      <c r="AK91" s="101"/>
      <c r="AL91" s="101"/>
      <c r="AM91" s="83"/>
      <c r="AN91" s="83"/>
      <c r="AO91" s="584"/>
      <c r="AP91" s="83"/>
      <c r="AQ91" s="101"/>
      <c r="AR91" s="101"/>
      <c r="AS91" s="101"/>
      <c r="AT91" s="83"/>
      <c r="AU91" s="83"/>
      <c r="AV91" s="101"/>
      <c r="AW91" s="101"/>
      <c r="AX91" s="108"/>
      <c r="AY91" s="225"/>
      <c r="BL91" s="12"/>
    </row>
    <row r="92" spans="1:64" s="5" customFormat="1" ht="32" customHeight="1">
      <c r="A92" s="175" t="s">
        <v>128</v>
      </c>
      <c r="B92" s="176" t="s">
        <v>67</v>
      </c>
      <c r="C92" s="583" t="s">
        <v>23</v>
      </c>
      <c r="D92" s="550">
        <v>300</v>
      </c>
      <c r="E92" s="352">
        <f t="shared" si="276"/>
        <v>240</v>
      </c>
      <c r="F92" s="169">
        <f t="shared" si="277"/>
        <v>225</v>
      </c>
      <c r="G92" s="168">
        <f t="shared" si="439" ref="G92">(D92/100)*70</f>
        <v>210</v>
      </c>
      <c r="H92" s="169">
        <f t="shared" si="440" ref="H92">(D92/100)*65</f>
        <v>195</v>
      </c>
      <c r="I92" s="168">
        <f>(D92/100)*60</f>
        <v>180</v>
      </c>
      <c r="J92" s="353">
        <f>(D92/100)*55</f>
        <v>165</v>
      </c>
      <c r="K92" s="580">
        <v>550</v>
      </c>
      <c r="L92" s="206">
        <f t="shared" si="278"/>
        <v>440</v>
      </c>
      <c r="M92" s="169">
        <f t="shared" si="279"/>
        <v>412.50</v>
      </c>
      <c r="N92" s="168">
        <f t="shared" si="441" ref="N92:N93">(K92/100)*70</f>
        <v>385</v>
      </c>
      <c r="O92" s="169">
        <f t="shared" si="442" ref="O92:O93">(K92/100)*65</f>
        <v>357.50</v>
      </c>
      <c r="P92" s="168">
        <f>(K92/100)*60</f>
        <v>330</v>
      </c>
      <c r="Q92" s="169">
        <f>(K92/100)*55</f>
        <v>302.50</v>
      </c>
      <c r="R92" s="354">
        <f>(K92/100)*50</f>
        <v>275</v>
      </c>
      <c r="S92" s="580">
        <v>1000</v>
      </c>
      <c r="T92" s="206">
        <f t="shared" si="443" ref="T92:T93">(S92/100)*80</f>
        <v>800</v>
      </c>
      <c r="U92" s="169">
        <f t="shared" si="444" ref="U92:U93">(S92/100)*75</f>
        <v>750</v>
      </c>
      <c r="V92" s="168">
        <f t="shared" si="445" ref="V92:V93">(S92/100)*70</f>
        <v>700</v>
      </c>
      <c r="W92" s="169">
        <f t="shared" si="446" ref="W92:W93">(S92/100)*65</f>
        <v>650</v>
      </c>
      <c r="X92" s="168">
        <f>(S92/100)*60</f>
        <v>600</v>
      </c>
      <c r="Y92" s="169">
        <f>(S92/100)*55</f>
        <v>550</v>
      </c>
      <c r="Z92" s="354">
        <f>(S92/100)*50</f>
        <v>500</v>
      </c>
      <c r="AA92" s="580">
        <f t="shared" si="367"/>
        <v>1400</v>
      </c>
      <c r="AB92" s="206">
        <f t="shared" si="280"/>
        <v>1120</v>
      </c>
      <c r="AC92" s="169">
        <f t="shared" si="281"/>
        <v>1050</v>
      </c>
      <c r="AD92" s="168">
        <f t="shared" si="447" ref="AD92">(AA92/100)*70</f>
        <v>980</v>
      </c>
      <c r="AE92" s="169">
        <f t="shared" si="448" ref="AE92">(AA92/100)*65</f>
        <v>910</v>
      </c>
      <c r="AF92" s="168">
        <f>(AA92/100)*60</f>
        <v>840</v>
      </c>
      <c r="AG92" s="250">
        <v>25</v>
      </c>
      <c r="AH92" s="556">
        <v>1750</v>
      </c>
      <c r="AI92" s="170">
        <f t="shared" si="428"/>
        <v>1400</v>
      </c>
      <c r="AJ92" s="171">
        <f t="shared" si="429"/>
        <v>1312.50</v>
      </c>
      <c r="AK92" s="170">
        <f t="shared" si="449" ref="AK92">(AH92/100)*70</f>
        <v>1225</v>
      </c>
      <c r="AL92" s="171">
        <f t="shared" si="450" ref="AL92">(AH92/100)*65</f>
        <v>1137.50</v>
      </c>
      <c r="AM92" s="170">
        <f t="shared" si="430"/>
        <v>1050</v>
      </c>
      <c r="AN92" s="171">
        <f t="shared" si="431"/>
        <v>962.50</v>
      </c>
      <c r="AO92" s="290">
        <f t="shared" si="432"/>
        <v>875</v>
      </c>
      <c r="AP92" s="250">
        <v>50</v>
      </c>
      <c r="AQ92" s="556">
        <v>2800</v>
      </c>
      <c r="AR92" s="170">
        <f t="shared" si="258"/>
        <v>2240</v>
      </c>
      <c r="AS92" s="171">
        <f t="shared" si="433"/>
        <v>2100</v>
      </c>
      <c r="AT92" s="170">
        <f t="shared" si="434"/>
        <v>1960</v>
      </c>
      <c r="AU92" s="171">
        <f t="shared" si="435"/>
        <v>1820</v>
      </c>
      <c r="AV92" s="170">
        <f t="shared" si="436"/>
        <v>1680</v>
      </c>
      <c r="AW92" s="171">
        <f t="shared" si="437"/>
        <v>1540</v>
      </c>
      <c r="AX92" s="290">
        <f t="shared" si="438"/>
        <v>1400</v>
      </c>
      <c r="AY92" s="214"/>
      <c r="BL92" s="12"/>
    </row>
    <row r="93" spans="1:64" s="5" customFormat="1" ht="32" customHeight="1" thickBot="1">
      <c r="A93" s="143" t="s">
        <v>113</v>
      </c>
      <c r="B93" s="131" t="s">
        <v>94</v>
      </c>
      <c r="C93" s="330" t="s">
        <v>23</v>
      </c>
      <c r="D93" s="546">
        <v>250</v>
      </c>
      <c r="E93" s="340">
        <f t="shared" si="276"/>
        <v>200</v>
      </c>
      <c r="F93" s="161">
        <f t="shared" si="277"/>
        <v>187.50</v>
      </c>
      <c r="G93" s="187">
        <f t="shared" si="451" ref="G93">(D93/100)*70</f>
        <v>175</v>
      </c>
      <c r="H93" s="161">
        <f t="shared" si="452" ref="H93">(D93/100)*65</f>
        <v>162.50</v>
      </c>
      <c r="I93" s="187">
        <f>(D93/100)*60</f>
        <v>150</v>
      </c>
      <c r="J93" s="334">
        <f>(D93/100)*55</f>
        <v>137.50</v>
      </c>
      <c r="K93" s="549">
        <v>400</v>
      </c>
      <c r="L93" s="208">
        <f t="shared" si="278"/>
        <v>320</v>
      </c>
      <c r="M93" s="161">
        <f t="shared" si="279"/>
        <v>300</v>
      </c>
      <c r="N93" s="187">
        <f t="shared" si="441"/>
        <v>280</v>
      </c>
      <c r="O93" s="161">
        <f t="shared" si="442"/>
        <v>260</v>
      </c>
      <c r="P93" s="187">
        <f>(K93/100)*60</f>
        <v>240</v>
      </c>
      <c r="Q93" s="161">
        <f>(K93/100)*55</f>
        <v>220</v>
      </c>
      <c r="R93" s="255">
        <f>(K93/100)*50</f>
        <v>200</v>
      </c>
      <c r="S93" s="549">
        <v>700</v>
      </c>
      <c r="T93" s="208">
        <f t="shared" si="443"/>
        <v>560</v>
      </c>
      <c r="U93" s="161">
        <f t="shared" si="444"/>
        <v>525</v>
      </c>
      <c r="V93" s="187">
        <f t="shared" si="445"/>
        <v>490</v>
      </c>
      <c r="W93" s="161">
        <f t="shared" si="446"/>
        <v>455</v>
      </c>
      <c r="X93" s="187">
        <f>(S93/100)*60</f>
        <v>420</v>
      </c>
      <c r="Y93" s="161">
        <f>(S93/100)*55</f>
        <v>385</v>
      </c>
      <c r="Z93" s="255">
        <f>(S93/100)*50</f>
        <v>350</v>
      </c>
      <c r="AA93" s="549">
        <f t="shared" si="367"/>
        <v>980</v>
      </c>
      <c r="AB93" s="208">
        <f t="shared" si="280"/>
        <v>784</v>
      </c>
      <c r="AC93" s="161">
        <f t="shared" si="281"/>
        <v>735</v>
      </c>
      <c r="AD93" s="187">
        <f t="shared" si="453" ref="AD93">(AA93/100)*70</f>
        <v>686</v>
      </c>
      <c r="AE93" s="161">
        <f t="shared" si="454" ref="AE93">(AA93/100)*65</f>
        <v>637</v>
      </c>
      <c r="AF93" s="187">
        <f>(AA93/100)*60</f>
        <v>588</v>
      </c>
      <c r="AG93" s="128">
        <v>50</v>
      </c>
      <c r="AH93" s="554">
        <v>1950</v>
      </c>
      <c r="AI93" s="188">
        <f t="shared" si="428"/>
        <v>1560</v>
      </c>
      <c r="AJ93" s="189">
        <f t="shared" si="429"/>
        <v>1462.50</v>
      </c>
      <c r="AK93" s="188">
        <f t="shared" si="455" ref="AK93">(AH93/100)*70</f>
        <v>1365</v>
      </c>
      <c r="AL93" s="189">
        <f t="shared" si="456" ref="AL93">(AH93/100)*65</f>
        <v>1267.50</v>
      </c>
      <c r="AM93" s="188">
        <f t="shared" si="430"/>
        <v>1170</v>
      </c>
      <c r="AN93" s="189">
        <f t="shared" si="431"/>
        <v>1072.50</v>
      </c>
      <c r="AO93" s="204">
        <f t="shared" si="432"/>
        <v>975</v>
      </c>
      <c r="AP93" s="128">
        <v>75</v>
      </c>
      <c r="AQ93" s="554">
        <v>2850</v>
      </c>
      <c r="AR93" s="188">
        <f t="shared" si="258"/>
        <v>2280</v>
      </c>
      <c r="AS93" s="189">
        <f t="shared" si="433"/>
        <v>2137.50</v>
      </c>
      <c r="AT93" s="188">
        <f t="shared" si="434"/>
        <v>1995</v>
      </c>
      <c r="AU93" s="189">
        <f t="shared" si="435"/>
        <v>1852.50</v>
      </c>
      <c r="AV93" s="188">
        <f t="shared" si="436"/>
        <v>1710</v>
      </c>
      <c r="AW93" s="189">
        <f t="shared" si="437"/>
        <v>1567.50</v>
      </c>
      <c r="AX93" s="204">
        <f t="shared" si="438"/>
        <v>1425</v>
      </c>
      <c r="AY93" s="216"/>
      <c r="BL93" s="12"/>
    </row>
    <row r="94" spans="1:64" s="5" customFormat="1" ht="17" customHeight="1" thickBot="1">
      <c r="A94" s="147"/>
      <c r="B94" s="91"/>
      <c r="C94" s="77"/>
      <c r="D94" s="77"/>
      <c r="E94" s="77"/>
      <c r="F94" s="77"/>
      <c r="G94" s="77"/>
      <c r="H94" s="77"/>
      <c r="I94" s="77"/>
      <c r="J94" s="173"/>
      <c r="K94" s="173"/>
      <c r="L94" s="173"/>
      <c r="M94" s="77"/>
      <c r="N94" s="77"/>
      <c r="O94" s="77"/>
      <c r="P94" s="77"/>
      <c r="Q94" s="77"/>
      <c r="R94" s="173"/>
      <c r="S94" s="173"/>
      <c r="T94" s="173"/>
      <c r="U94" s="77"/>
      <c r="V94" s="77"/>
      <c r="W94" s="77"/>
      <c r="X94" s="77"/>
      <c r="Y94" s="77"/>
      <c r="Z94" s="173"/>
      <c r="AA94" s="173"/>
      <c r="AB94" s="173"/>
      <c r="AC94" s="77"/>
      <c r="AD94" s="77"/>
      <c r="AE94" s="77"/>
      <c r="AF94" s="77"/>
      <c r="AG94" s="91"/>
      <c r="AH94" s="91"/>
      <c r="AI94" s="91"/>
      <c r="AJ94" s="91"/>
      <c r="AK94" s="77"/>
      <c r="AL94" s="77"/>
      <c r="AM94" s="77"/>
      <c r="AN94" s="77"/>
      <c r="AO94" s="77"/>
      <c r="AP94" s="91"/>
      <c r="AQ94" s="91"/>
      <c r="AR94" s="91"/>
      <c r="AS94" s="91"/>
      <c r="AT94" s="77"/>
      <c r="AU94" s="77"/>
      <c r="AV94" s="77"/>
      <c r="AW94" s="77"/>
      <c r="AX94" s="77"/>
      <c r="AY94" s="218"/>
      <c r="BL94" s="12"/>
    </row>
    <row r="95" spans="1:64" s="5" customFormat="1" ht="40" customHeight="1" thickBot="1">
      <c r="A95" s="47" t="s">
        <v>39</v>
      </c>
      <c r="B95" s="48"/>
      <c r="C95" s="48"/>
      <c r="D95" s="48"/>
      <c r="E95" s="582"/>
      <c r="F95" s="48"/>
      <c r="G95" s="48"/>
      <c r="H95" s="48"/>
      <c r="I95" s="582"/>
      <c r="J95" s="48"/>
      <c r="K95" s="48"/>
      <c r="L95" s="582"/>
      <c r="M95" s="48"/>
      <c r="N95" s="48"/>
      <c r="O95" s="48"/>
      <c r="P95" s="582"/>
      <c r="Q95" s="582"/>
      <c r="R95" s="48"/>
      <c r="S95" s="48"/>
      <c r="T95" s="582"/>
      <c r="U95" s="48"/>
      <c r="V95" s="48"/>
      <c r="W95" s="48"/>
      <c r="X95" s="582"/>
      <c r="Y95" s="582"/>
      <c r="Z95" s="48"/>
      <c r="AA95" s="48"/>
      <c r="AB95" s="582"/>
      <c r="AC95" s="48"/>
      <c r="AD95" s="48"/>
      <c r="AE95" s="48"/>
      <c r="AF95" s="582"/>
      <c r="AG95" s="48"/>
      <c r="AH95" s="48"/>
      <c r="AI95" s="582"/>
      <c r="AJ95" s="48"/>
      <c r="AK95" s="48"/>
      <c r="AL95" s="582"/>
      <c r="AM95" s="582"/>
      <c r="AN95" s="102"/>
      <c r="AO95" s="48"/>
      <c r="AP95" s="48"/>
      <c r="AQ95" s="48"/>
      <c r="AR95" s="582"/>
      <c r="AS95" s="48"/>
      <c r="AT95" s="582"/>
      <c r="AU95" s="102"/>
      <c r="AV95" s="48"/>
      <c r="AW95" s="48"/>
      <c r="AX95" s="48"/>
      <c r="AY95" s="226"/>
      <c r="BL95" s="12"/>
    </row>
    <row r="96" spans="1:64" s="56" customFormat="1" ht="32" customHeight="1">
      <c r="A96" s="175" t="s">
        <v>206</v>
      </c>
      <c r="B96" s="176" t="s">
        <v>9</v>
      </c>
      <c r="C96" s="583" t="s">
        <v>23</v>
      </c>
      <c r="D96" s="550">
        <v>300</v>
      </c>
      <c r="E96" s="352">
        <f t="shared" si="276"/>
        <v>240</v>
      </c>
      <c r="F96" s="169">
        <f t="shared" si="277"/>
        <v>225</v>
      </c>
      <c r="G96" s="168">
        <f t="shared" si="457" ref="G96:G99">(D96/100)*70</f>
        <v>210</v>
      </c>
      <c r="H96" s="169">
        <f t="shared" si="458" ref="H96:H99">(D96/100)*65</f>
        <v>195</v>
      </c>
      <c r="I96" s="168">
        <f>(D96/100)*60</f>
        <v>180</v>
      </c>
      <c r="J96" s="353">
        <f>(D96/100)*55</f>
        <v>165</v>
      </c>
      <c r="K96" s="580">
        <v>550</v>
      </c>
      <c r="L96" s="206">
        <f t="shared" si="278"/>
        <v>440</v>
      </c>
      <c r="M96" s="169">
        <f t="shared" si="279"/>
        <v>412.50</v>
      </c>
      <c r="N96" s="168">
        <f t="shared" si="459" ref="N96:N99">(K96/100)*70</f>
        <v>385</v>
      </c>
      <c r="O96" s="169">
        <f t="shared" si="460" ref="O96:O99">(K96/100)*65</f>
        <v>357.50</v>
      </c>
      <c r="P96" s="168">
        <f>(K96/100)*60</f>
        <v>330</v>
      </c>
      <c r="Q96" s="169">
        <f>(K96/100)*55</f>
        <v>302.50</v>
      </c>
      <c r="R96" s="354">
        <f>(K96/100)*50</f>
        <v>275</v>
      </c>
      <c r="S96" s="580">
        <v>1000</v>
      </c>
      <c r="T96" s="206">
        <f t="shared" si="461" ref="T96:T99">(S96/100)*80</f>
        <v>800</v>
      </c>
      <c r="U96" s="169">
        <f t="shared" si="462" ref="U96:U99">(S96/100)*75</f>
        <v>750</v>
      </c>
      <c r="V96" s="168">
        <f t="shared" si="463" ref="V96:V99">(S96/100)*70</f>
        <v>700</v>
      </c>
      <c r="W96" s="169">
        <f t="shared" si="464" ref="W96:W99">(S96/100)*65</f>
        <v>650</v>
      </c>
      <c r="X96" s="168">
        <f>(S96/100)*60</f>
        <v>600</v>
      </c>
      <c r="Y96" s="169">
        <f>(S96/100)*55</f>
        <v>550</v>
      </c>
      <c r="Z96" s="354">
        <f>(S96/100)*50</f>
        <v>500</v>
      </c>
      <c r="AA96" s="580">
        <f t="shared" si="367"/>
        <v>1400</v>
      </c>
      <c r="AB96" s="206">
        <f t="shared" si="280"/>
        <v>1120</v>
      </c>
      <c r="AC96" s="169">
        <f t="shared" si="281"/>
        <v>1050</v>
      </c>
      <c r="AD96" s="168">
        <f t="shared" si="290"/>
        <v>980</v>
      </c>
      <c r="AE96" s="169">
        <f t="shared" si="291"/>
        <v>910</v>
      </c>
      <c r="AF96" s="168">
        <f>(AA96/100)*60</f>
        <v>840</v>
      </c>
      <c r="AG96" s="250">
        <v>50</v>
      </c>
      <c r="AH96" s="556">
        <v>2100</v>
      </c>
      <c r="AI96" s="449">
        <f t="shared" si="428"/>
        <v>1680</v>
      </c>
      <c r="AJ96" s="171">
        <f t="shared" si="429"/>
        <v>1575</v>
      </c>
      <c r="AK96" s="170">
        <f t="shared" si="292"/>
        <v>1470</v>
      </c>
      <c r="AL96" s="171">
        <f t="shared" si="293"/>
        <v>1365</v>
      </c>
      <c r="AM96" s="170">
        <f t="shared" si="430"/>
        <v>1260</v>
      </c>
      <c r="AN96" s="171">
        <f t="shared" si="431"/>
        <v>1155</v>
      </c>
      <c r="AO96" s="290">
        <f t="shared" si="432"/>
        <v>1050</v>
      </c>
      <c r="AP96" s="250">
        <v>75</v>
      </c>
      <c r="AQ96" s="556">
        <v>3300</v>
      </c>
      <c r="AR96" s="170">
        <f t="shared" si="258"/>
        <v>2640</v>
      </c>
      <c r="AS96" s="171">
        <f t="shared" si="433"/>
        <v>2475</v>
      </c>
      <c r="AT96" s="170">
        <f t="shared" si="434"/>
        <v>2310</v>
      </c>
      <c r="AU96" s="171">
        <f t="shared" si="435"/>
        <v>2145</v>
      </c>
      <c r="AV96" s="170">
        <f t="shared" si="436"/>
        <v>1980</v>
      </c>
      <c r="AW96" s="171">
        <f t="shared" si="437"/>
        <v>1815</v>
      </c>
      <c r="AX96" s="290">
        <f t="shared" si="438"/>
        <v>1650</v>
      </c>
      <c r="AY96" s="214"/>
      <c r="BL96" s="57"/>
    </row>
    <row r="97" spans="1:64" s="56" customFormat="1" ht="32" customHeight="1">
      <c r="A97" s="143" t="s">
        <v>207</v>
      </c>
      <c r="B97" s="131" t="s">
        <v>71</v>
      </c>
      <c r="C97" s="330" t="s">
        <v>23</v>
      </c>
      <c r="D97" s="544">
        <v>300</v>
      </c>
      <c r="E97" s="339">
        <f t="shared" si="276"/>
        <v>240</v>
      </c>
      <c r="F97" s="160">
        <f t="shared" si="277"/>
        <v>225</v>
      </c>
      <c r="G97" s="159">
        <f t="shared" si="457"/>
        <v>210</v>
      </c>
      <c r="H97" s="160">
        <f t="shared" si="458"/>
        <v>195</v>
      </c>
      <c r="I97" s="159">
        <f>(D97/100)*60</f>
        <v>180</v>
      </c>
      <c r="J97" s="335">
        <f>(D97/100)*55</f>
        <v>165</v>
      </c>
      <c r="K97" s="548">
        <v>650</v>
      </c>
      <c r="L97" s="207">
        <f t="shared" si="278"/>
        <v>520</v>
      </c>
      <c r="M97" s="160">
        <f t="shared" si="279"/>
        <v>487.50</v>
      </c>
      <c r="N97" s="159">
        <f t="shared" si="459"/>
        <v>455</v>
      </c>
      <c r="O97" s="160">
        <f t="shared" si="460"/>
        <v>422.50</v>
      </c>
      <c r="P97" s="159">
        <f>(K97/100)*60</f>
        <v>390</v>
      </c>
      <c r="Q97" s="160">
        <f>(K97/100)*55</f>
        <v>357.50</v>
      </c>
      <c r="R97" s="256">
        <f>(K97/100)*50</f>
        <v>325</v>
      </c>
      <c r="S97" s="548">
        <v>1250</v>
      </c>
      <c r="T97" s="207">
        <f t="shared" si="461"/>
        <v>1000</v>
      </c>
      <c r="U97" s="160">
        <f t="shared" si="462"/>
        <v>937.50</v>
      </c>
      <c r="V97" s="159">
        <f t="shared" si="463"/>
        <v>875</v>
      </c>
      <c r="W97" s="160">
        <f t="shared" si="464"/>
        <v>812.50</v>
      </c>
      <c r="X97" s="159">
        <f>(S97/100)*60</f>
        <v>750</v>
      </c>
      <c r="Y97" s="160">
        <f>(S97/100)*55</f>
        <v>687.50</v>
      </c>
      <c r="Z97" s="256">
        <f>(S97/100)*50</f>
        <v>625</v>
      </c>
      <c r="AA97" s="548">
        <f t="shared" si="367"/>
        <v>1750</v>
      </c>
      <c r="AB97" s="207">
        <f t="shared" si="280"/>
        <v>1400</v>
      </c>
      <c r="AC97" s="160">
        <f t="shared" si="281"/>
        <v>1312.50</v>
      </c>
      <c r="AD97" s="159">
        <f t="shared" si="290"/>
        <v>1225</v>
      </c>
      <c r="AE97" s="160">
        <f t="shared" si="291"/>
        <v>1137.50</v>
      </c>
      <c r="AF97" s="159">
        <f>(AA97/100)*60</f>
        <v>1050</v>
      </c>
      <c r="AG97" s="127">
        <v>50</v>
      </c>
      <c r="AH97" s="510">
        <v>2350</v>
      </c>
      <c r="AI97" s="194">
        <f t="shared" si="428"/>
        <v>1880</v>
      </c>
      <c r="AJ97" s="163">
        <f t="shared" si="429"/>
        <v>1762.50</v>
      </c>
      <c r="AK97" s="162">
        <f t="shared" si="292"/>
        <v>1645</v>
      </c>
      <c r="AL97" s="163">
        <f t="shared" si="293"/>
        <v>1527.50</v>
      </c>
      <c r="AM97" s="162">
        <f t="shared" si="430"/>
        <v>1410</v>
      </c>
      <c r="AN97" s="163">
        <f t="shared" si="431"/>
        <v>1292.50</v>
      </c>
      <c r="AO97" s="203">
        <f t="shared" si="432"/>
        <v>1175</v>
      </c>
      <c r="AP97" s="127">
        <v>75</v>
      </c>
      <c r="AQ97" s="510">
        <v>3700</v>
      </c>
      <c r="AR97" s="162">
        <f t="shared" si="258"/>
        <v>2960</v>
      </c>
      <c r="AS97" s="163">
        <f t="shared" si="433"/>
        <v>2775</v>
      </c>
      <c r="AT97" s="162">
        <f t="shared" si="434"/>
        <v>2590</v>
      </c>
      <c r="AU97" s="163">
        <f t="shared" si="435"/>
        <v>2405</v>
      </c>
      <c r="AV97" s="162">
        <f t="shared" si="436"/>
        <v>2220</v>
      </c>
      <c r="AW97" s="163">
        <f t="shared" si="437"/>
        <v>2035</v>
      </c>
      <c r="AX97" s="203">
        <f t="shared" si="438"/>
        <v>1850</v>
      </c>
      <c r="AY97" s="215"/>
      <c r="BL97" s="57"/>
    </row>
    <row r="98" spans="1:64" s="5" customFormat="1" ht="32" customHeight="1">
      <c r="A98" s="143" t="s">
        <v>208</v>
      </c>
      <c r="B98" s="131" t="s">
        <v>72</v>
      </c>
      <c r="C98" s="330" t="s">
        <v>23</v>
      </c>
      <c r="D98" s="544">
        <v>300</v>
      </c>
      <c r="E98" s="339">
        <f t="shared" si="276"/>
        <v>240</v>
      </c>
      <c r="F98" s="160">
        <f t="shared" si="277"/>
        <v>225</v>
      </c>
      <c r="G98" s="159">
        <f t="shared" si="457"/>
        <v>210</v>
      </c>
      <c r="H98" s="160">
        <f t="shared" si="458"/>
        <v>195</v>
      </c>
      <c r="I98" s="159">
        <f>(D98/100)*60</f>
        <v>180</v>
      </c>
      <c r="J98" s="335">
        <f>(D98/100)*55</f>
        <v>165</v>
      </c>
      <c r="K98" s="548">
        <v>650</v>
      </c>
      <c r="L98" s="207">
        <f t="shared" si="278"/>
        <v>520</v>
      </c>
      <c r="M98" s="160">
        <f t="shared" si="279"/>
        <v>487.50</v>
      </c>
      <c r="N98" s="159">
        <f t="shared" si="459"/>
        <v>455</v>
      </c>
      <c r="O98" s="160">
        <f t="shared" si="460"/>
        <v>422.50</v>
      </c>
      <c r="P98" s="159">
        <f>(K98/100)*60</f>
        <v>390</v>
      </c>
      <c r="Q98" s="160">
        <f>(K98/100)*55</f>
        <v>357.50</v>
      </c>
      <c r="R98" s="256">
        <f>(K98/100)*50</f>
        <v>325</v>
      </c>
      <c r="S98" s="548">
        <v>1250</v>
      </c>
      <c r="T98" s="207">
        <f t="shared" si="461"/>
        <v>1000</v>
      </c>
      <c r="U98" s="160">
        <f t="shared" si="462"/>
        <v>937.50</v>
      </c>
      <c r="V98" s="159">
        <f t="shared" si="463"/>
        <v>875</v>
      </c>
      <c r="W98" s="160">
        <f t="shared" si="464"/>
        <v>812.50</v>
      </c>
      <c r="X98" s="159">
        <f>(S98/100)*60</f>
        <v>750</v>
      </c>
      <c r="Y98" s="160">
        <f>(S98/100)*55</f>
        <v>687.50</v>
      </c>
      <c r="Z98" s="256">
        <f>(S98/100)*50</f>
        <v>625</v>
      </c>
      <c r="AA98" s="548">
        <f t="shared" si="367"/>
        <v>1750</v>
      </c>
      <c r="AB98" s="207">
        <f t="shared" si="280"/>
        <v>1400</v>
      </c>
      <c r="AC98" s="160">
        <f t="shared" si="281"/>
        <v>1312.50</v>
      </c>
      <c r="AD98" s="159">
        <f t="shared" si="290"/>
        <v>1225</v>
      </c>
      <c r="AE98" s="160">
        <f t="shared" si="291"/>
        <v>1137.50</v>
      </c>
      <c r="AF98" s="159">
        <f>(AA98/100)*60</f>
        <v>1050</v>
      </c>
      <c r="AG98" s="127">
        <v>75</v>
      </c>
      <c r="AH98" s="510">
        <v>3000</v>
      </c>
      <c r="AI98" s="194">
        <f t="shared" si="428"/>
        <v>2400</v>
      </c>
      <c r="AJ98" s="163">
        <f t="shared" si="429"/>
        <v>2250</v>
      </c>
      <c r="AK98" s="162">
        <f t="shared" si="292"/>
        <v>2100</v>
      </c>
      <c r="AL98" s="163">
        <f t="shared" si="293"/>
        <v>1950</v>
      </c>
      <c r="AM98" s="162">
        <f t="shared" si="430"/>
        <v>1800</v>
      </c>
      <c r="AN98" s="163">
        <f t="shared" si="431"/>
        <v>1650</v>
      </c>
      <c r="AO98" s="203">
        <f t="shared" si="432"/>
        <v>1500</v>
      </c>
      <c r="AP98" s="127">
        <v>125</v>
      </c>
      <c r="AQ98" s="510">
        <v>4950</v>
      </c>
      <c r="AR98" s="162">
        <f t="shared" si="258"/>
        <v>3960</v>
      </c>
      <c r="AS98" s="163">
        <f t="shared" si="433"/>
        <v>3712.50</v>
      </c>
      <c r="AT98" s="162">
        <f t="shared" si="434"/>
        <v>3465</v>
      </c>
      <c r="AU98" s="163">
        <f t="shared" si="435"/>
        <v>3217.50</v>
      </c>
      <c r="AV98" s="162">
        <f t="shared" si="436"/>
        <v>2970</v>
      </c>
      <c r="AW98" s="163">
        <f t="shared" si="437"/>
        <v>2722.50</v>
      </c>
      <c r="AX98" s="203">
        <f t="shared" si="438"/>
        <v>2475</v>
      </c>
      <c r="AY98" s="216"/>
      <c r="BL98" s="12"/>
    </row>
    <row r="99" spans="1:64" s="5" customFormat="1" ht="32" customHeight="1" thickBot="1">
      <c r="A99" s="145" t="s">
        <v>73</v>
      </c>
      <c r="B99" s="131" t="s">
        <v>74</v>
      </c>
      <c r="C99" s="330" t="s">
        <v>23</v>
      </c>
      <c r="D99" s="546">
        <v>800</v>
      </c>
      <c r="E99" s="340">
        <f t="shared" si="276"/>
        <v>640</v>
      </c>
      <c r="F99" s="161">
        <f t="shared" si="277"/>
        <v>600</v>
      </c>
      <c r="G99" s="187">
        <f t="shared" si="457"/>
        <v>560</v>
      </c>
      <c r="H99" s="161">
        <f t="shared" si="458"/>
        <v>520</v>
      </c>
      <c r="I99" s="187">
        <f>(D99/100)*60</f>
        <v>480</v>
      </c>
      <c r="J99" s="334">
        <f>(D99/100)*55</f>
        <v>440</v>
      </c>
      <c r="K99" s="549">
        <v>2200</v>
      </c>
      <c r="L99" s="208">
        <f t="shared" si="278"/>
        <v>1760</v>
      </c>
      <c r="M99" s="161">
        <f t="shared" si="279"/>
        <v>1650</v>
      </c>
      <c r="N99" s="187">
        <f t="shared" si="459"/>
        <v>1540</v>
      </c>
      <c r="O99" s="161">
        <f t="shared" si="460"/>
        <v>1430</v>
      </c>
      <c r="P99" s="187">
        <f>(K99/100)*60</f>
        <v>1320</v>
      </c>
      <c r="Q99" s="161">
        <f>(K99/100)*55</f>
        <v>1210</v>
      </c>
      <c r="R99" s="255">
        <f>(K99/100)*50</f>
        <v>1100</v>
      </c>
      <c r="S99" s="549">
        <v>4000</v>
      </c>
      <c r="T99" s="208">
        <f t="shared" si="461"/>
        <v>3200</v>
      </c>
      <c r="U99" s="161">
        <f t="shared" si="462"/>
        <v>3000</v>
      </c>
      <c r="V99" s="187">
        <f t="shared" si="463"/>
        <v>2800</v>
      </c>
      <c r="W99" s="161">
        <f t="shared" si="464"/>
        <v>2600</v>
      </c>
      <c r="X99" s="187">
        <f>(S99/100)*60</f>
        <v>2400</v>
      </c>
      <c r="Y99" s="161">
        <f>(S99/100)*55</f>
        <v>2200</v>
      </c>
      <c r="Z99" s="255">
        <f>(S99/100)*50</f>
        <v>2000</v>
      </c>
      <c r="AA99" s="549">
        <f t="shared" si="367"/>
        <v>5600</v>
      </c>
      <c r="AB99" s="208">
        <f t="shared" si="280"/>
        <v>4480</v>
      </c>
      <c r="AC99" s="161">
        <f t="shared" si="281"/>
        <v>4200</v>
      </c>
      <c r="AD99" s="187">
        <f t="shared" si="290"/>
        <v>3920</v>
      </c>
      <c r="AE99" s="161">
        <f t="shared" si="291"/>
        <v>3640</v>
      </c>
      <c r="AF99" s="187">
        <f>(AA99/100)*60</f>
        <v>3360</v>
      </c>
      <c r="AG99" s="128">
        <v>75</v>
      </c>
      <c r="AH99" s="554">
        <v>7100</v>
      </c>
      <c r="AI99" s="195">
        <f t="shared" si="428"/>
        <v>5680</v>
      </c>
      <c r="AJ99" s="189">
        <f t="shared" si="429"/>
        <v>5325</v>
      </c>
      <c r="AK99" s="188">
        <f t="shared" si="292"/>
        <v>4970</v>
      </c>
      <c r="AL99" s="189">
        <f t="shared" si="293"/>
        <v>4615</v>
      </c>
      <c r="AM99" s="188">
        <f t="shared" si="430"/>
        <v>4260</v>
      </c>
      <c r="AN99" s="189">
        <f t="shared" si="431"/>
        <v>3905</v>
      </c>
      <c r="AO99" s="204">
        <f t="shared" si="432"/>
        <v>3550</v>
      </c>
      <c r="AP99" s="128">
        <v>115</v>
      </c>
      <c r="AQ99" s="554">
        <v>11000</v>
      </c>
      <c r="AR99" s="188">
        <f t="shared" si="258"/>
        <v>8800</v>
      </c>
      <c r="AS99" s="189">
        <f t="shared" si="433"/>
        <v>8250</v>
      </c>
      <c r="AT99" s="188">
        <f t="shared" si="434"/>
        <v>7700</v>
      </c>
      <c r="AU99" s="189">
        <f t="shared" si="435"/>
        <v>7150</v>
      </c>
      <c r="AV99" s="188">
        <f t="shared" si="436"/>
        <v>6600</v>
      </c>
      <c r="AW99" s="189">
        <f t="shared" si="437"/>
        <v>6050</v>
      </c>
      <c r="AX99" s="204">
        <f t="shared" si="438"/>
        <v>5500</v>
      </c>
      <c r="AY99" s="227"/>
      <c r="BL99" s="12"/>
    </row>
    <row r="100" spans="1:64" s="5" customFormat="1" ht="17" customHeight="1" thickBot="1">
      <c r="A100" s="147"/>
      <c r="B100" s="91"/>
      <c r="C100" s="173"/>
      <c r="D100" s="173"/>
      <c r="E100" s="173"/>
      <c r="F100" s="91"/>
      <c r="G100" s="91"/>
      <c r="H100" s="91"/>
      <c r="I100" s="91"/>
      <c r="J100" s="173"/>
      <c r="K100" s="173"/>
      <c r="L100" s="173"/>
      <c r="M100" s="91"/>
      <c r="N100" s="91"/>
      <c r="O100" s="91"/>
      <c r="P100" s="91"/>
      <c r="Q100" s="91"/>
      <c r="R100" s="173"/>
      <c r="S100" s="173"/>
      <c r="T100" s="173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  <c r="AF100" s="91"/>
      <c r="AG100" s="91"/>
      <c r="AH100" s="91"/>
      <c r="AI100" s="91"/>
      <c r="AJ100" s="91"/>
      <c r="AK100" s="91"/>
      <c r="AL100" s="91"/>
      <c r="AM100" s="91"/>
      <c r="AN100" s="91"/>
      <c r="AO100" s="91"/>
      <c r="AP100" s="91"/>
      <c r="AQ100" s="91"/>
      <c r="AR100" s="91"/>
      <c r="AS100" s="91"/>
      <c r="AT100" s="91"/>
      <c r="AU100" s="91"/>
      <c r="AV100" s="91"/>
      <c r="AW100" s="91"/>
      <c r="AX100" s="91"/>
      <c r="AY100" s="218"/>
      <c r="BL100" s="12"/>
    </row>
    <row r="101" spans="1:64" s="5" customFormat="1" ht="40" customHeight="1" thickBot="1">
      <c r="A101" s="47" t="s">
        <v>40</v>
      </c>
      <c r="B101" s="48"/>
      <c r="C101" s="48"/>
      <c r="D101" s="48"/>
      <c r="E101" s="582"/>
      <c r="F101" s="48"/>
      <c r="G101" s="48"/>
      <c r="H101" s="48"/>
      <c r="I101" s="48"/>
      <c r="J101" s="48"/>
      <c r="K101" s="48"/>
      <c r="L101" s="582"/>
      <c r="M101" s="48"/>
      <c r="N101" s="48"/>
      <c r="O101" s="48"/>
      <c r="P101" s="48"/>
      <c r="Q101" s="48"/>
      <c r="R101" s="48"/>
      <c r="S101" s="48"/>
      <c r="T101" s="582"/>
      <c r="U101" s="48"/>
      <c r="V101" s="48"/>
      <c r="W101" s="582"/>
      <c r="X101" s="48"/>
      <c r="Y101" s="48"/>
      <c r="Z101" s="48"/>
      <c r="AA101" s="48"/>
      <c r="AB101" s="582"/>
      <c r="AC101" s="48"/>
      <c r="AD101" s="48"/>
      <c r="AE101" s="582"/>
      <c r="AF101" s="48"/>
      <c r="AG101" s="48"/>
      <c r="AH101" s="48"/>
      <c r="AI101" s="582"/>
      <c r="AJ101" s="48"/>
      <c r="AK101" s="48"/>
      <c r="AL101" s="582"/>
      <c r="AM101" s="48"/>
      <c r="AN101" s="102"/>
      <c r="AO101" s="48"/>
      <c r="AP101" s="48"/>
      <c r="AQ101" s="48"/>
      <c r="AR101" s="582"/>
      <c r="AS101" s="48"/>
      <c r="AT101" s="48"/>
      <c r="AU101" s="102"/>
      <c r="AV101" s="48"/>
      <c r="AW101" s="48"/>
      <c r="AX101" s="48"/>
      <c r="AY101" s="226"/>
      <c r="BL101" s="12"/>
    </row>
    <row r="102" spans="1:64" s="5" customFormat="1" ht="32" customHeight="1">
      <c r="A102" s="175" t="s">
        <v>123</v>
      </c>
      <c r="B102" s="176"/>
      <c r="C102" s="583" t="s">
        <v>91</v>
      </c>
      <c r="D102" s="550">
        <v>250</v>
      </c>
      <c r="E102" s="352">
        <f t="shared" si="276"/>
        <v>200</v>
      </c>
      <c r="F102" s="169">
        <f t="shared" si="277"/>
        <v>187.50</v>
      </c>
      <c r="G102" s="168">
        <f t="shared" si="465" ref="G102:G104">(D102/100)*70</f>
        <v>175</v>
      </c>
      <c r="H102" s="169">
        <f t="shared" si="466" ref="H102:H104">(D102/100)*65</f>
        <v>162.50</v>
      </c>
      <c r="I102" s="168">
        <f>(D102/100)*60</f>
        <v>150</v>
      </c>
      <c r="J102" s="353">
        <f>(D102/100)*55</f>
        <v>137.50</v>
      </c>
      <c r="K102" s="551">
        <v>500</v>
      </c>
      <c r="L102" s="206">
        <f t="shared" si="278"/>
        <v>400</v>
      </c>
      <c r="M102" s="169">
        <f t="shared" si="279"/>
        <v>375</v>
      </c>
      <c r="N102" s="168">
        <f>(K102/100)*70</f>
        <v>350</v>
      </c>
      <c r="O102" s="169">
        <f>(K102/100)*65</f>
        <v>325</v>
      </c>
      <c r="P102" s="168">
        <f>(K102/100)*60</f>
        <v>300</v>
      </c>
      <c r="Q102" s="169">
        <f>(K102/100)*55</f>
        <v>275</v>
      </c>
      <c r="R102" s="354">
        <f>(K102/100)*50</f>
        <v>250</v>
      </c>
      <c r="S102" s="580">
        <v>900</v>
      </c>
      <c r="T102" s="206">
        <f t="shared" si="467" ref="T102:T104">(S102/100)*80</f>
        <v>720</v>
      </c>
      <c r="U102" s="169">
        <f t="shared" si="468" ref="U102:U104">(S102/100)*75</f>
        <v>675</v>
      </c>
      <c r="V102" s="168">
        <f>(S102/100)*70</f>
        <v>630</v>
      </c>
      <c r="W102" s="169">
        <f>(S102/100)*65</f>
        <v>585</v>
      </c>
      <c r="X102" s="168">
        <f>(S102/100)*60</f>
        <v>540</v>
      </c>
      <c r="Y102" s="169">
        <f>(S102/100)*55</f>
        <v>495</v>
      </c>
      <c r="Z102" s="354">
        <f>(S102/100)*50</f>
        <v>450</v>
      </c>
      <c r="AA102" s="580">
        <f t="shared" si="367"/>
        <v>1260</v>
      </c>
      <c r="AB102" s="206">
        <f t="shared" si="280"/>
        <v>1008</v>
      </c>
      <c r="AC102" s="169">
        <f t="shared" si="281"/>
        <v>945</v>
      </c>
      <c r="AD102" s="168">
        <f>(AA102/100)*70</f>
        <v>882</v>
      </c>
      <c r="AE102" s="169">
        <f>(AA102/100)*65</f>
        <v>819</v>
      </c>
      <c r="AF102" s="168">
        <f>(AA102/100)*60</f>
        <v>756</v>
      </c>
      <c r="AG102" s="250">
        <v>35</v>
      </c>
      <c r="AH102" s="556">
        <v>1900</v>
      </c>
      <c r="AI102" s="449">
        <f t="shared" si="428"/>
        <v>1520</v>
      </c>
      <c r="AJ102" s="171">
        <f t="shared" si="429"/>
        <v>1425</v>
      </c>
      <c r="AK102" s="170">
        <f t="shared" si="292"/>
        <v>1330</v>
      </c>
      <c r="AL102" s="171">
        <f t="shared" si="293"/>
        <v>1235</v>
      </c>
      <c r="AM102" s="170">
        <f t="shared" si="430"/>
        <v>1140</v>
      </c>
      <c r="AN102" s="171">
        <f t="shared" si="431"/>
        <v>1045</v>
      </c>
      <c r="AO102" s="290">
        <f t="shared" si="432"/>
        <v>950</v>
      </c>
      <c r="AP102" s="250">
        <v>65</v>
      </c>
      <c r="AQ102" s="556">
        <v>3000</v>
      </c>
      <c r="AR102" s="356">
        <f t="shared" si="258"/>
        <v>2400</v>
      </c>
      <c r="AS102" s="171">
        <f t="shared" si="433"/>
        <v>2250</v>
      </c>
      <c r="AT102" s="170">
        <f t="shared" si="434"/>
        <v>2100</v>
      </c>
      <c r="AU102" s="171">
        <f t="shared" si="435"/>
        <v>1950</v>
      </c>
      <c r="AV102" s="170">
        <f t="shared" si="436"/>
        <v>1800</v>
      </c>
      <c r="AW102" s="171">
        <f t="shared" si="437"/>
        <v>1650</v>
      </c>
      <c r="AX102" s="290">
        <f t="shared" si="438"/>
        <v>1500</v>
      </c>
      <c r="AY102" s="214"/>
      <c r="BL102" s="12"/>
    </row>
    <row r="103" spans="1:64" s="5" customFormat="1" ht="32" customHeight="1">
      <c r="A103" s="143" t="s">
        <v>106</v>
      </c>
      <c r="B103" s="131"/>
      <c r="C103" s="330" t="s">
        <v>91</v>
      </c>
      <c r="D103" s="544">
        <v>250</v>
      </c>
      <c r="E103" s="339">
        <f t="shared" si="276"/>
        <v>200</v>
      </c>
      <c r="F103" s="160">
        <f t="shared" si="277"/>
        <v>187.50</v>
      </c>
      <c r="G103" s="159">
        <f t="shared" si="465"/>
        <v>175</v>
      </c>
      <c r="H103" s="160">
        <f t="shared" si="466"/>
        <v>162.50</v>
      </c>
      <c r="I103" s="159">
        <f>(D103/100)*60</f>
        <v>150</v>
      </c>
      <c r="J103" s="335">
        <f>(D103/100)*55</f>
        <v>137.50</v>
      </c>
      <c r="K103" s="548">
        <v>400</v>
      </c>
      <c r="L103" s="207">
        <f t="shared" si="278"/>
        <v>320</v>
      </c>
      <c r="M103" s="160">
        <f t="shared" si="279"/>
        <v>300</v>
      </c>
      <c r="N103" s="159">
        <f>(K103/100)*70</f>
        <v>280</v>
      </c>
      <c r="O103" s="160">
        <f>(K103/100)*65</f>
        <v>260</v>
      </c>
      <c r="P103" s="159">
        <f>(K103/100)*60</f>
        <v>240</v>
      </c>
      <c r="Q103" s="160">
        <f>(K103/100)*55</f>
        <v>220</v>
      </c>
      <c r="R103" s="256">
        <f>(K103/100)*50</f>
        <v>200</v>
      </c>
      <c r="S103" s="548">
        <v>700</v>
      </c>
      <c r="T103" s="207">
        <f t="shared" si="467"/>
        <v>560</v>
      </c>
      <c r="U103" s="160">
        <f t="shared" si="468"/>
        <v>525</v>
      </c>
      <c r="V103" s="159">
        <f>(S103/100)*70</f>
        <v>490</v>
      </c>
      <c r="W103" s="160">
        <f>(S103/100)*65</f>
        <v>455</v>
      </c>
      <c r="X103" s="159">
        <f>(S103/100)*60</f>
        <v>420</v>
      </c>
      <c r="Y103" s="160">
        <f>(S103/100)*55</f>
        <v>385</v>
      </c>
      <c r="Z103" s="256">
        <f>(S103/100)*50</f>
        <v>350</v>
      </c>
      <c r="AA103" s="548">
        <f t="shared" si="367"/>
        <v>980</v>
      </c>
      <c r="AB103" s="207">
        <f t="shared" si="280"/>
        <v>784</v>
      </c>
      <c r="AC103" s="160">
        <f t="shared" si="281"/>
        <v>735</v>
      </c>
      <c r="AD103" s="159">
        <f>(AA103/100)*70</f>
        <v>686</v>
      </c>
      <c r="AE103" s="160">
        <f>(AA103/100)*65</f>
        <v>637</v>
      </c>
      <c r="AF103" s="159">
        <f>(AA103/100)*60</f>
        <v>588</v>
      </c>
      <c r="AG103" s="127">
        <v>35</v>
      </c>
      <c r="AH103" s="510">
        <v>1750</v>
      </c>
      <c r="AI103" s="194">
        <f t="shared" si="428"/>
        <v>1400</v>
      </c>
      <c r="AJ103" s="163">
        <f t="shared" si="429"/>
        <v>1312.50</v>
      </c>
      <c r="AK103" s="162">
        <f t="shared" si="292"/>
        <v>1225</v>
      </c>
      <c r="AL103" s="163">
        <f t="shared" si="293"/>
        <v>1137.50</v>
      </c>
      <c r="AM103" s="162">
        <f t="shared" si="430"/>
        <v>1050</v>
      </c>
      <c r="AN103" s="163">
        <f t="shared" si="431"/>
        <v>962.50</v>
      </c>
      <c r="AO103" s="203">
        <f t="shared" si="432"/>
        <v>875</v>
      </c>
      <c r="AP103" s="127">
        <v>65</v>
      </c>
      <c r="AQ103" s="510">
        <v>2700</v>
      </c>
      <c r="AR103" s="205">
        <f t="shared" si="258"/>
        <v>2160</v>
      </c>
      <c r="AS103" s="163">
        <f t="shared" si="433"/>
        <v>2025</v>
      </c>
      <c r="AT103" s="162">
        <f t="shared" si="434"/>
        <v>1890</v>
      </c>
      <c r="AU103" s="163">
        <f t="shared" si="435"/>
        <v>1755</v>
      </c>
      <c r="AV103" s="162">
        <f t="shared" si="436"/>
        <v>1620</v>
      </c>
      <c r="AW103" s="163">
        <f t="shared" si="437"/>
        <v>1485</v>
      </c>
      <c r="AX103" s="203">
        <f t="shared" si="438"/>
        <v>1350</v>
      </c>
      <c r="AY103" s="216"/>
      <c r="BL103" s="12"/>
    </row>
    <row r="104" spans="1:64" s="56" customFormat="1" ht="32" customHeight="1" thickBot="1">
      <c r="A104" s="143" t="s">
        <v>75</v>
      </c>
      <c r="B104" s="131"/>
      <c r="C104" s="330" t="s">
        <v>91</v>
      </c>
      <c r="D104" s="546">
        <v>250</v>
      </c>
      <c r="E104" s="340">
        <f t="shared" si="276"/>
        <v>200</v>
      </c>
      <c r="F104" s="161">
        <f t="shared" si="277"/>
        <v>187.50</v>
      </c>
      <c r="G104" s="187">
        <f t="shared" si="465"/>
        <v>175</v>
      </c>
      <c r="H104" s="161">
        <f t="shared" si="466"/>
        <v>162.50</v>
      </c>
      <c r="I104" s="187">
        <f>(D104/100)*60</f>
        <v>150</v>
      </c>
      <c r="J104" s="334">
        <f>(D104/100)*55</f>
        <v>137.50</v>
      </c>
      <c r="K104" s="549">
        <v>450</v>
      </c>
      <c r="L104" s="208">
        <f t="shared" si="278"/>
        <v>360</v>
      </c>
      <c r="M104" s="161">
        <f t="shared" si="279"/>
        <v>337.50</v>
      </c>
      <c r="N104" s="187">
        <f>(K104/100)*70</f>
        <v>315</v>
      </c>
      <c r="O104" s="161">
        <f>(K104/100)*65</f>
        <v>292.50</v>
      </c>
      <c r="P104" s="187">
        <f>(K104/100)*60</f>
        <v>270</v>
      </c>
      <c r="Q104" s="161">
        <f>(K104/100)*55</f>
        <v>247.50</v>
      </c>
      <c r="R104" s="255">
        <f>(K104/100)*50</f>
        <v>225</v>
      </c>
      <c r="S104" s="549">
        <v>800</v>
      </c>
      <c r="T104" s="208">
        <f t="shared" si="467"/>
        <v>640</v>
      </c>
      <c r="U104" s="161">
        <f t="shared" si="468"/>
        <v>600</v>
      </c>
      <c r="V104" s="187">
        <f>(S104/100)*70</f>
        <v>560</v>
      </c>
      <c r="W104" s="161">
        <f>(S104/100)*65</f>
        <v>520</v>
      </c>
      <c r="X104" s="187">
        <f>(S104/100)*60</f>
        <v>480</v>
      </c>
      <c r="Y104" s="161">
        <f>(S104/100)*55</f>
        <v>440</v>
      </c>
      <c r="Z104" s="255">
        <f>(S104/100)*50</f>
        <v>400</v>
      </c>
      <c r="AA104" s="549">
        <f t="shared" si="367"/>
        <v>1120</v>
      </c>
      <c r="AB104" s="208">
        <f t="shared" si="280"/>
        <v>896</v>
      </c>
      <c r="AC104" s="161">
        <f t="shared" si="281"/>
        <v>840</v>
      </c>
      <c r="AD104" s="187">
        <f>(AA104/100)*70</f>
        <v>784</v>
      </c>
      <c r="AE104" s="161">
        <f>(AA104/100)*65</f>
        <v>728</v>
      </c>
      <c r="AF104" s="187">
        <f>(AA104/100)*60</f>
        <v>672</v>
      </c>
      <c r="AG104" s="128">
        <v>35</v>
      </c>
      <c r="AH104" s="554">
        <v>1800</v>
      </c>
      <c r="AI104" s="195">
        <f t="shared" si="428"/>
        <v>1440</v>
      </c>
      <c r="AJ104" s="189">
        <f t="shared" si="429"/>
        <v>1350</v>
      </c>
      <c r="AK104" s="188">
        <f t="shared" si="292"/>
        <v>1260</v>
      </c>
      <c r="AL104" s="189">
        <f t="shared" si="293"/>
        <v>1170</v>
      </c>
      <c r="AM104" s="188">
        <f t="shared" si="430"/>
        <v>1080</v>
      </c>
      <c r="AN104" s="189">
        <f t="shared" si="431"/>
        <v>990</v>
      </c>
      <c r="AO104" s="204">
        <f t="shared" si="432"/>
        <v>900</v>
      </c>
      <c r="AP104" s="128">
        <v>65</v>
      </c>
      <c r="AQ104" s="554">
        <v>2900</v>
      </c>
      <c r="AR104" s="350">
        <f t="shared" si="258"/>
        <v>2320</v>
      </c>
      <c r="AS104" s="189">
        <f t="shared" si="433"/>
        <v>2175</v>
      </c>
      <c r="AT104" s="188">
        <f t="shared" si="434"/>
        <v>2030</v>
      </c>
      <c r="AU104" s="189">
        <f t="shared" si="435"/>
        <v>1885</v>
      </c>
      <c r="AV104" s="188">
        <f t="shared" si="436"/>
        <v>1740</v>
      </c>
      <c r="AW104" s="189">
        <f t="shared" si="437"/>
        <v>1595</v>
      </c>
      <c r="AX104" s="204">
        <f t="shared" si="438"/>
        <v>1450</v>
      </c>
      <c r="AY104" s="227"/>
      <c r="BL104" s="57"/>
    </row>
    <row r="105" spans="1:64" s="5" customFormat="1" ht="17" customHeight="1" thickBot="1">
      <c r="A105" s="172"/>
      <c r="B105" s="173"/>
      <c r="C105" s="173"/>
      <c r="D105" s="173"/>
      <c r="E105" s="173"/>
      <c r="F105" s="173"/>
      <c r="G105" s="173"/>
      <c r="H105" s="173"/>
      <c r="I105" s="173"/>
      <c r="J105" s="173"/>
      <c r="K105" s="173"/>
      <c r="L105" s="173"/>
      <c r="M105" s="173"/>
      <c r="N105" s="173"/>
      <c r="O105" s="173"/>
      <c r="P105" s="173"/>
      <c r="Q105" s="173"/>
      <c r="R105" s="173"/>
      <c r="S105" s="173"/>
      <c r="T105" s="173"/>
      <c r="U105" s="173"/>
      <c r="V105" s="173"/>
      <c r="W105" s="173"/>
      <c r="X105" s="173"/>
      <c r="Y105" s="173"/>
      <c r="Z105" s="91"/>
      <c r="AA105" s="91"/>
      <c r="AB105" s="91"/>
      <c r="AC105" s="91"/>
      <c r="AD105" s="173"/>
      <c r="AE105" s="173"/>
      <c r="AF105" s="173"/>
      <c r="AG105" s="91"/>
      <c r="AH105" s="91"/>
      <c r="AI105" s="91"/>
      <c r="AJ105" s="91"/>
      <c r="AK105" s="173"/>
      <c r="AL105" s="173"/>
      <c r="AM105" s="173"/>
      <c r="AN105" s="173"/>
      <c r="AO105" s="173"/>
      <c r="AP105" s="173"/>
      <c r="AQ105" s="173"/>
      <c r="AR105" s="173"/>
      <c r="AS105" s="173"/>
      <c r="AT105" s="173"/>
      <c r="AU105" s="173"/>
      <c r="AV105" s="173"/>
      <c r="AW105" s="173"/>
      <c r="AX105" s="173"/>
      <c r="AY105" s="224"/>
      <c r="BL105" s="12"/>
    </row>
    <row r="106" spans="1:64" s="5" customFormat="1" ht="40" customHeight="1" thickBot="1">
      <c r="A106" s="47" t="s">
        <v>41</v>
      </c>
      <c r="B106" s="48"/>
      <c r="C106" s="48"/>
      <c r="D106" s="48"/>
      <c r="E106" s="582"/>
      <c r="F106" s="48"/>
      <c r="G106" s="48"/>
      <c r="H106" s="582"/>
      <c r="I106" s="582"/>
      <c r="J106" s="48"/>
      <c r="K106" s="48"/>
      <c r="L106" s="582"/>
      <c r="M106" s="48"/>
      <c r="N106" s="48"/>
      <c r="O106" s="582"/>
      <c r="P106" s="582"/>
      <c r="Q106" s="582"/>
      <c r="R106" s="582"/>
      <c r="S106" s="48"/>
      <c r="T106" s="48"/>
      <c r="U106" s="48"/>
      <c r="V106" s="48"/>
      <c r="W106" s="582"/>
      <c r="X106" s="582"/>
      <c r="Y106" s="582"/>
      <c r="Z106" s="48"/>
      <c r="AA106" s="48"/>
      <c r="AB106" s="582"/>
      <c r="AC106" s="48"/>
      <c r="AD106" s="48"/>
      <c r="AE106" s="582"/>
      <c r="AF106" s="582"/>
      <c r="AG106" s="48"/>
      <c r="AH106" s="48"/>
      <c r="AI106" s="582"/>
      <c r="AJ106" s="48"/>
      <c r="AK106" s="102"/>
      <c r="AL106" s="48"/>
      <c r="AM106" s="582"/>
      <c r="AN106" s="582"/>
      <c r="AO106" s="102"/>
      <c r="AP106" s="102"/>
      <c r="AQ106" s="48"/>
      <c r="AR106" s="582"/>
      <c r="AS106" s="48"/>
      <c r="AT106" s="582"/>
      <c r="AU106" s="582"/>
      <c r="AV106" s="102"/>
      <c r="AW106" s="48"/>
      <c r="AX106" s="48"/>
      <c r="AY106" s="226"/>
      <c r="BL106" s="12"/>
    </row>
    <row r="107" spans="1:64" s="5" customFormat="1" ht="32" customHeight="1">
      <c r="A107" s="175" t="s">
        <v>79</v>
      </c>
      <c r="B107" s="176" t="s">
        <v>97</v>
      </c>
      <c r="C107" s="177" t="s">
        <v>91</v>
      </c>
      <c r="D107" s="550">
        <v>250</v>
      </c>
      <c r="E107" s="352">
        <f t="shared" si="276"/>
        <v>200</v>
      </c>
      <c r="F107" s="169">
        <f t="shared" si="277"/>
        <v>187.50</v>
      </c>
      <c r="G107" s="168">
        <f t="shared" si="469" ref="G107:G115">(D107/100)*70</f>
        <v>175</v>
      </c>
      <c r="H107" s="169">
        <f t="shared" si="470" ref="H107:H115">(D107/100)*65</f>
        <v>162.50</v>
      </c>
      <c r="I107" s="168">
        <f t="shared" si="471" ref="I107:I115">(D107/100)*60</f>
        <v>150</v>
      </c>
      <c r="J107" s="353">
        <f t="shared" si="472" ref="J107:J115">(D107/100)*55</f>
        <v>137.50</v>
      </c>
      <c r="K107" s="580">
        <v>350</v>
      </c>
      <c r="L107" s="206">
        <f t="shared" si="278"/>
        <v>280</v>
      </c>
      <c r="M107" s="169">
        <f t="shared" si="279"/>
        <v>262.50</v>
      </c>
      <c r="N107" s="168">
        <f t="shared" si="473" ref="N107:N115">(K107/100)*70</f>
        <v>245</v>
      </c>
      <c r="O107" s="169">
        <f t="shared" si="474" ref="O107:O115">(K107/100)*65</f>
        <v>227.50</v>
      </c>
      <c r="P107" s="168">
        <f t="shared" si="475" ref="P107:P115">(K107/100)*60</f>
        <v>210</v>
      </c>
      <c r="Q107" s="169">
        <f t="shared" si="476" ref="Q107:Q115">(K107/100)*55</f>
        <v>192.50</v>
      </c>
      <c r="R107" s="354">
        <f t="shared" si="477" ref="R107:R115">(K107/100)*50</f>
        <v>175</v>
      </c>
      <c r="S107" s="580">
        <v>550</v>
      </c>
      <c r="T107" s="206">
        <f t="shared" si="478" ref="T107:T115">(S107/100)*80</f>
        <v>440</v>
      </c>
      <c r="U107" s="169">
        <f t="shared" si="479" ref="U107:U115">(S107/100)*75</f>
        <v>412.50</v>
      </c>
      <c r="V107" s="168">
        <f t="shared" si="480" ref="V107:V115">(S107/100)*70</f>
        <v>385</v>
      </c>
      <c r="W107" s="169">
        <f t="shared" si="481" ref="W107:W115">(S107/100)*65</f>
        <v>357.50</v>
      </c>
      <c r="X107" s="168">
        <f t="shared" si="482" ref="X107:X115">(S107/100)*60</f>
        <v>330</v>
      </c>
      <c r="Y107" s="169">
        <f t="shared" si="483" ref="Y107:Y115">(S107/100)*55</f>
        <v>302.50</v>
      </c>
      <c r="Z107" s="354">
        <f t="shared" si="484" ref="Z107:Z115">(S107/100)*50</f>
        <v>275</v>
      </c>
      <c r="AA107" s="580">
        <f t="shared" si="367"/>
        <v>770</v>
      </c>
      <c r="AB107" s="206">
        <f t="shared" si="280"/>
        <v>616</v>
      </c>
      <c r="AC107" s="169">
        <f t="shared" si="281"/>
        <v>577.50</v>
      </c>
      <c r="AD107" s="168">
        <f t="shared" si="290"/>
        <v>539</v>
      </c>
      <c r="AE107" s="169">
        <f t="shared" si="291"/>
        <v>500.50</v>
      </c>
      <c r="AF107" s="168">
        <f t="shared" si="485" ref="AF107:AF115">(AA107/100)*60</f>
        <v>462</v>
      </c>
      <c r="AG107" s="250">
        <v>50</v>
      </c>
      <c r="AH107" s="556">
        <v>1800</v>
      </c>
      <c r="AI107" s="449">
        <f t="shared" si="428"/>
        <v>1440</v>
      </c>
      <c r="AJ107" s="171">
        <f t="shared" si="429"/>
        <v>1350</v>
      </c>
      <c r="AK107" s="170">
        <f t="shared" si="292"/>
        <v>1260</v>
      </c>
      <c r="AL107" s="171">
        <f t="shared" si="293"/>
        <v>1170</v>
      </c>
      <c r="AM107" s="170">
        <f t="shared" si="430"/>
        <v>1080</v>
      </c>
      <c r="AN107" s="171">
        <f t="shared" si="431"/>
        <v>990</v>
      </c>
      <c r="AO107" s="290">
        <f t="shared" si="432"/>
        <v>900</v>
      </c>
      <c r="AP107" s="250">
        <v>75</v>
      </c>
      <c r="AQ107" s="556">
        <v>2600</v>
      </c>
      <c r="AR107" s="449">
        <f t="shared" si="258"/>
        <v>2080</v>
      </c>
      <c r="AS107" s="171">
        <f t="shared" si="433"/>
        <v>1950</v>
      </c>
      <c r="AT107" s="170">
        <f t="shared" si="434"/>
        <v>1820</v>
      </c>
      <c r="AU107" s="171">
        <f t="shared" si="435"/>
        <v>1690</v>
      </c>
      <c r="AV107" s="170">
        <f t="shared" si="436"/>
        <v>1560</v>
      </c>
      <c r="AW107" s="171">
        <f t="shared" si="437"/>
        <v>1430</v>
      </c>
      <c r="AX107" s="290">
        <f t="shared" si="438"/>
        <v>1300</v>
      </c>
      <c r="AY107" s="214"/>
      <c r="BL107" s="12"/>
    </row>
    <row r="108" spans="1:64" s="5" customFormat="1" ht="32" customHeight="1">
      <c r="A108" s="143" t="s">
        <v>80</v>
      </c>
      <c r="B108" s="131" t="s">
        <v>98</v>
      </c>
      <c r="C108" s="132" t="s">
        <v>91</v>
      </c>
      <c r="D108" s="544">
        <v>250</v>
      </c>
      <c r="E108" s="339">
        <f t="shared" si="276"/>
        <v>200</v>
      </c>
      <c r="F108" s="160">
        <f t="shared" si="277"/>
        <v>187.50</v>
      </c>
      <c r="G108" s="159">
        <f t="shared" si="469"/>
        <v>175</v>
      </c>
      <c r="H108" s="160">
        <f t="shared" si="470"/>
        <v>162.50</v>
      </c>
      <c r="I108" s="159">
        <f t="shared" si="471"/>
        <v>150</v>
      </c>
      <c r="J108" s="335">
        <f t="shared" si="472"/>
        <v>137.50</v>
      </c>
      <c r="K108" s="548">
        <v>350</v>
      </c>
      <c r="L108" s="207">
        <f t="shared" si="278"/>
        <v>280</v>
      </c>
      <c r="M108" s="160">
        <f t="shared" si="279"/>
        <v>262.50</v>
      </c>
      <c r="N108" s="159">
        <f>(K108/100)*70</f>
        <v>245</v>
      </c>
      <c r="O108" s="160">
        <f t="shared" si="474"/>
        <v>227.50</v>
      </c>
      <c r="P108" s="159">
        <f t="shared" si="475"/>
        <v>210</v>
      </c>
      <c r="Q108" s="160">
        <f t="shared" si="476"/>
        <v>192.50</v>
      </c>
      <c r="R108" s="256">
        <f t="shared" si="477"/>
        <v>175</v>
      </c>
      <c r="S108" s="548">
        <v>550</v>
      </c>
      <c r="T108" s="207">
        <f t="shared" si="478"/>
        <v>440</v>
      </c>
      <c r="U108" s="160">
        <f t="shared" si="479"/>
        <v>412.50</v>
      </c>
      <c r="V108" s="159">
        <f t="shared" si="480"/>
        <v>385</v>
      </c>
      <c r="W108" s="160">
        <f t="shared" si="481"/>
        <v>357.50</v>
      </c>
      <c r="X108" s="159">
        <f t="shared" si="482"/>
        <v>330</v>
      </c>
      <c r="Y108" s="160">
        <f t="shared" si="483"/>
        <v>302.50</v>
      </c>
      <c r="Z108" s="256">
        <f t="shared" si="484"/>
        <v>275</v>
      </c>
      <c r="AA108" s="548">
        <f t="shared" si="367"/>
        <v>770</v>
      </c>
      <c r="AB108" s="207">
        <f t="shared" si="280"/>
        <v>616</v>
      </c>
      <c r="AC108" s="160">
        <f t="shared" si="281"/>
        <v>577.50</v>
      </c>
      <c r="AD108" s="159">
        <f t="shared" si="290"/>
        <v>539</v>
      </c>
      <c r="AE108" s="160">
        <f t="shared" si="291"/>
        <v>500.50</v>
      </c>
      <c r="AF108" s="159">
        <f t="shared" si="485"/>
        <v>462</v>
      </c>
      <c r="AG108" s="127">
        <v>50</v>
      </c>
      <c r="AH108" s="510">
        <v>1800</v>
      </c>
      <c r="AI108" s="194">
        <f t="shared" si="428"/>
        <v>1440</v>
      </c>
      <c r="AJ108" s="163">
        <f t="shared" si="429"/>
        <v>1350</v>
      </c>
      <c r="AK108" s="162">
        <f t="shared" si="292"/>
        <v>1260</v>
      </c>
      <c r="AL108" s="163">
        <f t="shared" si="293"/>
        <v>1170</v>
      </c>
      <c r="AM108" s="162">
        <f t="shared" si="430"/>
        <v>1080</v>
      </c>
      <c r="AN108" s="163">
        <f t="shared" si="431"/>
        <v>990</v>
      </c>
      <c r="AO108" s="203">
        <f t="shared" si="432"/>
        <v>900</v>
      </c>
      <c r="AP108" s="127">
        <v>75</v>
      </c>
      <c r="AQ108" s="510">
        <v>2600</v>
      </c>
      <c r="AR108" s="194">
        <f t="shared" si="258"/>
        <v>2080</v>
      </c>
      <c r="AS108" s="163">
        <f t="shared" si="433"/>
        <v>1950</v>
      </c>
      <c r="AT108" s="162">
        <f t="shared" si="434"/>
        <v>1820</v>
      </c>
      <c r="AU108" s="163">
        <f t="shared" si="435"/>
        <v>1690</v>
      </c>
      <c r="AV108" s="162">
        <f t="shared" si="436"/>
        <v>1560</v>
      </c>
      <c r="AW108" s="163">
        <f t="shared" si="437"/>
        <v>1430</v>
      </c>
      <c r="AX108" s="203">
        <f t="shared" si="438"/>
        <v>1300</v>
      </c>
      <c r="AY108" s="236"/>
      <c r="BL108" s="12"/>
    </row>
    <row r="109" spans="1:64" s="5" customFormat="1" ht="32" customHeight="1">
      <c r="A109" s="143" t="s">
        <v>81</v>
      </c>
      <c r="B109" s="131" t="s">
        <v>95</v>
      </c>
      <c r="C109" s="132" t="s">
        <v>91</v>
      </c>
      <c r="D109" s="544">
        <v>250</v>
      </c>
      <c r="E109" s="339">
        <f t="shared" si="276"/>
        <v>200</v>
      </c>
      <c r="F109" s="160">
        <f t="shared" si="277"/>
        <v>187.50</v>
      </c>
      <c r="G109" s="159">
        <f t="shared" si="469"/>
        <v>175</v>
      </c>
      <c r="H109" s="160">
        <f t="shared" si="470"/>
        <v>162.50</v>
      </c>
      <c r="I109" s="159">
        <f t="shared" si="471"/>
        <v>150</v>
      </c>
      <c r="J109" s="335">
        <f t="shared" si="472"/>
        <v>137.50</v>
      </c>
      <c r="K109" s="548">
        <v>350</v>
      </c>
      <c r="L109" s="207">
        <f t="shared" si="278"/>
        <v>280</v>
      </c>
      <c r="M109" s="160">
        <f t="shared" si="279"/>
        <v>262.50</v>
      </c>
      <c r="N109" s="159">
        <f t="shared" si="473"/>
        <v>245</v>
      </c>
      <c r="O109" s="160">
        <f t="shared" si="474"/>
        <v>227.50</v>
      </c>
      <c r="P109" s="159">
        <f t="shared" si="475"/>
        <v>210</v>
      </c>
      <c r="Q109" s="160">
        <f t="shared" si="476"/>
        <v>192.50</v>
      </c>
      <c r="R109" s="256">
        <f t="shared" si="477"/>
        <v>175</v>
      </c>
      <c r="S109" s="548">
        <v>600</v>
      </c>
      <c r="T109" s="207">
        <f t="shared" si="478"/>
        <v>480</v>
      </c>
      <c r="U109" s="160">
        <f t="shared" si="479"/>
        <v>450</v>
      </c>
      <c r="V109" s="159">
        <f t="shared" si="480"/>
        <v>420</v>
      </c>
      <c r="W109" s="160">
        <f t="shared" si="481"/>
        <v>390</v>
      </c>
      <c r="X109" s="159">
        <f t="shared" si="482"/>
        <v>360</v>
      </c>
      <c r="Y109" s="160">
        <f t="shared" si="483"/>
        <v>330</v>
      </c>
      <c r="Z109" s="256">
        <f t="shared" si="484"/>
        <v>300</v>
      </c>
      <c r="AA109" s="548">
        <f t="shared" si="367"/>
        <v>840</v>
      </c>
      <c r="AB109" s="207">
        <f t="shared" si="280"/>
        <v>672</v>
      </c>
      <c r="AC109" s="160">
        <f t="shared" si="281"/>
        <v>630</v>
      </c>
      <c r="AD109" s="159">
        <f t="shared" si="290"/>
        <v>588</v>
      </c>
      <c r="AE109" s="160">
        <f t="shared" si="291"/>
        <v>546</v>
      </c>
      <c r="AF109" s="159">
        <f t="shared" si="485"/>
        <v>504</v>
      </c>
      <c r="AG109" s="127">
        <v>50</v>
      </c>
      <c r="AH109" s="510">
        <v>1850</v>
      </c>
      <c r="AI109" s="194">
        <f t="shared" si="428"/>
        <v>1480</v>
      </c>
      <c r="AJ109" s="163">
        <f t="shared" si="429"/>
        <v>1387.50</v>
      </c>
      <c r="AK109" s="162">
        <f t="shared" si="292"/>
        <v>1295</v>
      </c>
      <c r="AL109" s="163">
        <f t="shared" si="293"/>
        <v>1202.50</v>
      </c>
      <c r="AM109" s="162">
        <f t="shared" si="430"/>
        <v>1110</v>
      </c>
      <c r="AN109" s="163">
        <f t="shared" si="431"/>
        <v>1017.50</v>
      </c>
      <c r="AO109" s="203">
        <f t="shared" si="432"/>
        <v>925</v>
      </c>
      <c r="AP109" s="127">
        <v>75</v>
      </c>
      <c r="AQ109" s="510">
        <v>2700</v>
      </c>
      <c r="AR109" s="194">
        <f t="shared" si="258"/>
        <v>2160</v>
      </c>
      <c r="AS109" s="163">
        <f t="shared" si="433"/>
        <v>2025</v>
      </c>
      <c r="AT109" s="162">
        <f t="shared" si="434"/>
        <v>1890</v>
      </c>
      <c r="AU109" s="163">
        <f t="shared" si="435"/>
        <v>1755</v>
      </c>
      <c r="AV109" s="162">
        <f t="shared" si="436"/>
        <v>1620</v>
      </c>
      <c r="AW109" s="163">
        <f t="shared" si="437"/>
        <v>1485</v>
      </c>
      <c r="AX109" s="203">
        <f t="shared" si="438"/>
        <v>1350</v>
      </c>
      <c r="AY109" s="216"/>
      <c r="BL109" s="12"/>
    </row>
    <row r="110" spans="1:64" s="5" customFormat="1" ht="32" customHeight="1">
      <c r="A110" s="143" t="s">
        <v>135</v>
      </c>
      <c r="B110" s="131" t="s">
        <v>77</v>
      </c>
      <c r="C110" s="132" t="s">
        <v>91</v>
      </c>
      <c r="D110" s="544">
        <v>250</v>
      </c>
      <c r="E110" s="339">
        <f t="shared" si="276"/>
        <v>200</v>
      </c>
      <c r="F110" s="160">
        <f t="shared" si="277"/>
        <v>187.50</v>
      </c>
      <c r="G110" s="159">
        <f t="shared" si="486" ref="G110:G111">(D110/100)*70</f>
        <v>175</v>
      </c>
      <c r="H110" s="160">
        <f t="shared" si="487" ref="H110:H111">(D110/100)*65</f>
        <v>162.50</v>
      </c>
      <c r="I110" s="159">
        <f t="shared" si="471"/>
        <v>150</v>
      </c>
      <c r="J110" s="335">
        <f t="shared" si="472"/>
        <v>137.50</v>
      </c>
      <c r="K110" s="548">
        <v>350</v>
      </c>
      <c r="L110" s="207">
        <f t="shared" si="278"/>
        <v>280</v>
      </c>
      <c r="M110" s="160">
        <f t="shared" si="279"/>
        <v>262.50</v>
      </c>
      <c r="N110" s="159">
        <f t="shared" si="473"/>
        <v>245</v>
      </c>
      <c r="O110" s="160">
        <f t="shared" si="474"/>
        <v>227.50</v>
      </c>
      <c r="P110" s="159">
        <f t="shared" si="475"/>
        <v>210</v>
      </c>
      <c r="Q110" s="160">
        <f t="shared" si="476"/>
        <v>192.50</v>
      </c>
      <c r="R110" s="256">
        <f t="shared" si="477"/>
        <v>175</v>
      </c>
      <c r="S110" s="548">
        <v>550</v>
      </c>
      <c r="T110" s="207">
        <f t="shared" si="478"/>
        <v>440</v>
      </c>
      <c r="U110" s="160">
        <f t="shared" si="479"/>
        <v>412.50</v>
      </c>
      <c r="V110" s="159">
        <f t="shared" si="480"/>
        <v>385</v>
      </c>
      <c r="W110" s="160">
        <f t="shared" si="481"/>
        <v>357.50</v>
      </c>
      <c r="X110" s="159">
        <f t="shared" si="482"/>
        <v>330</v>
      </c>
      <c r="Y110" s="160">
        <f t="shared" si="483"/>
        <v>302.50</v>
      </c>
      <c r="Z110" s="256">
        <f t="shared" si="484"/>
        <v>275</v>
      </c>
      <c r="AA110" s="548">
        <f t="shared" si="367"/>
        <v>770</v>
      </c>
      <c r="AB110" s="207">
        <f>(AA110/100)*80</f>
        <v>616</v>
      </c>
      <c r="AC110" s="160">
        <f t="shared" si="281"/>
        <v>577.50</v>
      </c>
      <c r="AD110" s="159">
        <f t="shared" si="488" ref="AD110:AD111">(AA110/100)*70</f>
        <v>539</v>
      </c>
      <c r="AE110" s="160">
        <f t="shared" si="489" ref="AE110:AE111">(AA110/100)*65</f>
        <v>500.50</v>
      </c>
      <c r="AF110" s="159">
        <f t="shared" si="485"/>
        <v>462</v>
      </c>
      <c r="AG110" s="127">
        <v>35</v>
      </c>
      <c r="AH110" s="510">
        <v>1650</v>
      </c>
      <c r="AI110" s="194">
        <f t="shared" si="428"/>
        <v>1320</v>
      </c>
      <c r="AJ110" s="163">
        <f t="shared" si="429"/>
        <v>1237.50</v>
      </c>
      <c r="AK110" s="162">
        <f t="shared" si="490" ref="AK110:AK111">(AH110/100)*70</f>
        <v>1155</v>
      </c>
      <c r="AL110" s="163">
        <f t="shared" si="491" ref="AL110:AL111">(AH110/100)*65</f>
        <v>1072.50</v>
      </c>
      <c r="AM110" s="162">
        <f t="shared" si="430"/>
        <v>990</v>
      </c>
      <c r="AN110" s="163">
        <f t="shared" si="431"/>
        <v>907.50</v>
      </c>
      <c r="AO110" s="203">
        <f t="shared" si="432"/>
        <v>825</v>
      </c>
      <c r="AP110" s="127">
        <v>65</v>
      </c>
      <c r="AQ110" s="510">
        <v>2500</v>
      </c>
      <c r="AR110" s="194">
        <f t="shared" si="258"/>
        <v>2000</v>
      </c>
      <c r="AS110" s="163">
        <f t="shared" si="433"/>
        <v>1875</v>
      </c>
      <c r="AT110" s="162">
        <f t="shared" si="434"/>
        <v>1750</v>
      </c>
      <c r="AU110" s="163">
        <f t="shared" si="435"/>
        <v>1625</v>
      </c>
      <c r="AV110" s="162">
        <f t="shared" si="436"/>
        <v>1500</v>
      </c>
      <c r="AW110" s="163">
        <f t="shared" si="437"/>
        <v>1375</v>
      </c>
      <c r="AX110" s="203">
        <f t="shared" si="438"/>
        <v>1250</v>
      </c>
      <c r="AY110" s="216"/>
      <c r="BL110" s="12"/>
    </row>
    <row r="111" spans="1:64" s="5" customFormat="1" ht="32" customHeight="1">
      <c r="A111" s="143" t="s">
        <v>82</v>
      </c>
      <c r="B111" s="131" t="s">
        <v>93</v>
      </c>
      <c r="C111" s="132" t="s">
        <v>91</v>
      </c>
      <c r="D111" s="544">
        <v>250</v>
      </c>
      <c r="E111" s="339">
        <f t="shared" si="276"/>
        <v>200</v>
      </c>
      <c r="F111" s="160">
        <f t="shared" si="277"/>
        <v>187.50</v>
      </c>
      <c r="G111" s="159">
        <f t="shared" si="486"/>
        <v>175</v>
      </c>
      <c r="H111" s="160">
        <f t="shared" si="487"/>
        <v>162.50</v>
      </c>
      <c r="I111" s="159">
        <f t="shared" si="471"/>
        <v>150</v>
      </c>
      <c r="J111" s="335">
        <f t="shared" si="472"/>
        <v>137.50</v>
      </c>
      <c r="K111" s="548">
        <v>350</v>
      </c>
      <c r="L111" s="207">
        <f t="shared" si="278"/>
        <v>280</v>
      </c>
      <c r="M111" s="160">
        <f t="shared" si="279"/>
        <v>262.50</v>
      </c>
      <c r="N111" s="159">
        <f t="shared" si="473"/>
        <v>245</v>
      </c>
      <c r="O111" s="160">
        <f t="shared" si="474"/>
        <v>227.50</v>
      </c>
      <c r="P111" s="159">
        <f t="shared" si="475"/>
        <v>210</v>
      </c>
      <c r="Q111" s="160">
        <f t="shared" si="476"/>
        <v>192.50</v>
      </c>
      <c r="R111" s="256">
        <f t="shared" si="477"/>
        <v>175</v>
      </c>
      <c r="S111" s="548">
        <v>650</v>
      </c>
      <c r="T111" s="207">
        <f t="shared" si="478"/>
        <v>520</v>
      </c>
      <c r="U111" s="160">
        <f t="shared" si="479"/>
        <v>487.50</v>
      </c>
      <c r="V111" s="159">
        <f t="shared" si="480"/>
        <v>455</v>
      </c>
      <c r="W111" s="160">
        <f t="shared" si="481"/>
        <v>422.50</v>
      </c>
      <c r="X111" s="159">
        <f t="shared" si="482"/>
        <v>390</v>
      </c>
      <c r="Y111" s="160">
        <f t="shared" si="483"/>
        <v>357.50</v>
      </c>
      <c r="Z111" s="256">
        <f t="shared" si="484"/>
        <v>325</v>
      </c>
      <c r="AA111" s="548">
        <f t="shared" si="367"/>
        <v>910</v>
      </c>
      <c r="AB111" s="207">
        <f t="shared" si="280"/>
        <v>728</v>
      </c>
      <c r="AC111" s="160">
        <f t="shared" si="281"/>
        <v>682.50</v>
      </c>
      <c r="AD111" s="159">
        <f t="shared" si="488"/>
        <v>637</v>
      </c>
      <c r="AE111" s="160">
        <f t="shared" si="489"/>
        <v>591.50</v>
      </c>
      <c r="AF111" s="159">
        <f t="shared" si="485"/>
        <v>546</v>
      </c>
      <c r="AG111" s="127">
        <v>50</v>
      </c>
      <c r="AH111" s="510">
        <v>1900</v>
      </c>
      <c r="AI111" s="194">
        <f t="shared" si="428"/>
        <v>1520</v>
      </c>
      <c r="AJ111" s="163">
        <f t="shared" si="429"/>
        <v>1425</v>
      </c>
      <c r="AK111" s="162">
        <f t="shared" si="490"/>
        <v>1330</v>
      </c>
      <c r="AL111" s="163">
        <f t="shared" si="491"/>
        <v>1235</v>
      </c>
      <c r="AM111" s="162">
        <f t="shared" si="430"/>
        <v>1140</v>
      </c>
      <c r="AN111" s="163">
        <f t="shared" si="431"/>
        <v>1045</v>
      </c>
      <c r="AO111" s="203">
        <f t="shared" si="432"/>
        <v>950</v>
      </c>
      <c r="AP111" s="127">
        <v>75</v>
      </c>
      <c r="AQ111" s="510">
        <v>2800</v>
      </c>
      <c r="AR111" s="194">
        <f t="shared" si="258"/>
        <v>2240</v>
      </c>
      <c r="AS111" s="163">
        <f t="shared" si="433"/>
        <v>2100</v>
      </c>
      <c r="AT111" s="162">
        <f t="shared" si="434"/>
        <v>1960</v>
      </c>
      <c r="AU111" s="163">
        <f t="shared" si="435"/>
        <v>1820</v>
      </c>
      <c r="AV111" s="162">
        <f t="shared" si="436"/>
        <v>1680</v>
      </c>
      <c r="AW111" s="163">
        <f t="shared" si="437"/>
        <v>1540</v>
      </c>
      <c r="AX111" s="203">
        <f t="shared" si="438"/>
        <v>1400</v>
      </c>
      <c r="AY111" s="216"/>
      <c r="BL111" s="12"/>
    </row>
    <row r="112" spans="1:64" s="5" customFormat="1" ht="32" customHeight="1">
      <c r="A112" s="143" t="s">
        <v>133</v>
      </c>
      <c r="B112" s="131" t="s">
        <v>129</v>
      </c>
      <c r="C112" s="132" t="s">
        <v>91</v>
      </c>
      <c r="D112" s="550">
        <v>250</v>
      </c>
      <c r="E112" s="339">
        <f t="shared" si="276"/>
        <v>200</v>
      </c>
      <c r="F112" s="160">
        <f t="shared" si="277"/>
        <v>187.50</v>
      </c>
      <c r="G112" s="159">
        <f t="shared" si="469"/>
        <v>175</v>
      </c>
      <c r="H112" s="160">
        <f t="shared" si="470"/>
        <v>162.50</v>
      </c>
      <c r="I112" s="159">
        <f t="shared" si="471"/>
        <v>150</v>
      </c>
      <c r="J112" s="335">
        <f t="shared" si="472"/>
        <v>137.50</v>
      </c>
      <c r="K112" s="580">
        <v>450</v>
      </c>
      <c r="L112" s="207">
        <f t="shared" si="278"/>
        <v>360</v>
      </c>
      <c r="M112" s="160">
        <f t="shared" si="279"/>
        <v>337.50</v>
      </c>
      <c r="N112" s="159">
        <f t="shared" si="473"/>
        <v>315</v>
      </c>
      <c r="O112" s="160">
        <f t="shared" si="474"/>
        <v>292.50</v>
      </c>
      <c r="P112" s="159">
        <f t="shared" si="475"/>
        <v>270</v>
      </c>
      <c r="Q112" s="160">
        <f t="shared" si="476"/>
        <v>247.50</v>
      </c>
      <c r="R112" s="256">
        <f t="shared" si="477"/>
        <v>225</v>
      </c>
      <c r="S112" s="580">
        <v>850</v>
      </c>
      <c r="T112" s="207">
        <f t="shared" si="478"/>
        <v>680</v>
      </c>
      <c r="U112" s="160">
        <f t="shared" si="479"/>
        <v>637.50</v>
      </c>
      <c r="V112" s="159">
        <f t="shared" si="480"/>
        <v>595</v>
      </c>
      <c r="W112" s="160">
        <f t="shared" si="481"/>
        <v>552.50</v>
      </c>
      <c r="X112" s="159">
        <f t="shared" si="482"/>
        <v>510</v>
      </c>
      <c r="Y112" s="160">
        <f t="shared" si="483"/>
        <v>467.50</v>
      </c>
      <c r="Z112" s="256">
        <f t="shared" si="484"/>
        <v>425</v>
      </c>
      <c r="AA112" s="548">
        <f t="shared" si="367"/>
        <v>1190</v>
      </c>
      <c r="AB112" s="207">
        <f t="shared" si="280"/>
        <v>952</v>
      </c>
      <c r="AC112" s="160">
        <f t="shared" si="281"/>
        <v>892.50</v>
      </c>
      <c r="AD112" s="159">
        <f t="shared" si="290"/>
        <v>833</v>
      </c>
      <c r="AE112" s="160">
        <f t="shared" si="291"/>
        <v>773.50</v>
      </c>
      <c r="AF112" s="159">
        <f t="shared" si="485"/>
        <v>714</v>
      </c>
      <c r="AG112" s="250">
        <v>30</v>
      </c>
      <c r="AH112" s="556">
        <v>1800</v>
      </c>
      <c r="AI112" s="194">
        <f t="shared" si="428"/>
        <v>1440</v>
      </c>
      <c r="AJ112" s="163">
        <f t="shared" si="429"/>
        <v>1350</v>
      </c>
      <c r="AK112" s="162">
        <f t="shared" si="292"/>
        <v>1260</v>
      </c>
      <c r="AL112" s="163">
        <f t="shared" si="293"/>
        <v>1170</v>
      </c>
      <c r="AM112" s="162">
        <f t="shared" si="430"/>
        <v>1080</v>
      </c>
      <c r="AN112" s="163">
        <f t="shared" si="431"/>
        <v>990</v>
      </c>
      <c r="AO112" s="203">
        <f t="shared" si="432"/>
        <v>900</v>
      </c>
      <c r="AP112" s="250">
        <v>50</v>
      </c>
      <c r="AQ112" s="556">
        <v>2650</v>
      </c>
      <c r="AR112" s="194">
        <f t="shared" si="258"/>
        <v>2120</v>
      </c>
      <c r="AS112" s="163">
        <f t="shared" si="433"/>
        <v>1987.50</v>
      </c>
      <c r="AT112" s="162">
        <f t="shared" si="434"/>
        <v>1855</v>
      </c>
      <c r="AU112" s="163">
        <f t="shared" si="435"/>
        <v>1722.50</v>
      </c>
      <c r="AV112" s="162">
        <f t="shared" si="436"/>
        <v>1590</v>
      </c>
      <c r="AW112" s="163">
        <f t="shared" si="437"/>
        <v>1457.50</v>
      </c>
      <c r="AX112" s="203">
        <f t="shared" si="438"/>
        <v>1325</v>
      </c>
      <c r="AY112" s="216"/>
      <c r="BL112" s="12"/>
    </row>
    <row r="113" spans="1:64" s="5" customFormat="1" ht="32" customHeight="1">
      <c r="A113" s="143" t="s">
        <v>170</v>
      </c>
      <c r="B113" s="131" t="s">
        <v>130</v>
      </c>
      <c r="C113" s="132" t="s">
        <v>91</v>
      </c>
      <c r="D113" s="544">
        <v>250</v>
      </c>
      <c r="E113" s="339">
        <f t="shared" si="276"/>
        <v>200</v>
      </c>
      <c r="F113" s="160">
        <f t="shared" si="277"/>
        <v>187.50</v>
      </c>
      <c r="G113" s="159">
        <f>(D113/100)*70</f>
        <v>175</v>
      </c>
      <c r="H113" s="160">
        <f>(D113/100)*65</f>
        <v>162.50</v>
      </c>
      <c r="I113" s="159">
        <f t="shared" si="471"/>
        <v>150</v>
      </c>
      <c r="J113" s="335">
        <f t="shared" si="472"/>
        <v>137.50</v>
      </c>
      <c r="K113" s="548">
        <v>450</v>
      </c>
      <c r="L113" s="207">
        <f t="shared" si="278"/>
        <v>360</v>
      </c>
      <c r="M113" s="160">
        <f t="shared" si="279"/>
        <v>337.50</v>
      </c>
      <c r="N113" s="159">
        <f t="shared" si="473"/>
        <v>315</v>
      </c>
      <c r="O113" s="160">
        <f t="shared" si="474"/>
        <v>292.50</v>
      </c>
      <c r="P113" s="159">
        <f t="shared" si="475"/>
        <v>270</v>
      </c>
      <c r="Q113" s="160">
        <f t="shared" si="476"/>
        <v>247.50</v>
      </c>
      <c r="R113" s="256">
        <f t="shared" si="477"/>
        <v>225</v>
      </c>
      <c r="S113" s="548">
        <v>850</v>
      </c>
      <c r="T113" s="207">
        <f t="shared" si="478"/>
        <v>680</v>
      </c>
      <c r="U113" s="160">
        <f t="shared" si="479"/>
        <v>637.50</v>
      </c>
      <c r="V113" s="159">
        <f t="shared" si="480"/>
        <v>595</v>
      </c>
      <c r="W113" s="160">
        <f t="shared" si="481"/>
        <v>552.50</v>
      </c>
      <c r="X113" s="159">
        <f t="shared" si="482"/>
        <v>510</v>
      </c>
      <c r="Y113" s="160">
        <f t="shared" si="483"/>
        <v>467.50</v>
      </c>
      <c r="Z113" s="256">
        <f t="shared" si="484"/>
        <v>425</v>
      </c>
      <c r="AA113" s="548">
        <f t="shared" si="367"/>
        <v>1190</v>
      </c>
      <c r="AB113" s="207">
        <f t="shared" si="280"/>
        <v>952</v>
      </c>
      <c r="AC113" s="160">
        <f t="shared" si="281"/>
        <v>892.50</v>
      </c>
      <c r="AD113" s="159">
        <f t="shared" si="290"/>
        <v>833</v>
      </c>
      <c r="AE113" s="160">
        <f t="shared" si="291"/>
        <v>773.50</v>
      </c>
      <c r="AF113" s="159">
        <f t="shared" si="485"/>
        <v>714</v>
      </c>
      <c r="AG113" s="127">
        <v>40</v>
      </c>
      <c r="AH113" s="510">
        <v>1950</v>
      </c>
      <c r="AI113" s="194">
        <f t="shared" si="428"/>
        <v>1560</v>
      </c>
      <c r="AJ113" s="163">
        <f t="shared" si="429"/>
        <v>1462.50</v>
      </c>
      <c r="AK113" s="162">
        <f t="shared" si="292"/>
        <v>1365</v>
      </c>
      <c r="AL113" s="163">
        <f t="shared" si="293"/>
        <v>1267.50</v>
      </c>
      <c r="AM113" s="162">
        <f t="shared" si="430"/>
        <v>1170</v>
      </c>
      <c r="AN113" s="163">
        <f t="shared" si="431"/>
        <v>1072.50</v>
      </c>
      <c r="AO113" s="203">
        <f t="shared" si="432"/>
        <v>975</v>
      </c>
      <c r="AP113" s="127">
        <v>75</v>
      </c>
      <c r="AQ113" s="510">
        <v>3050</v>
      </c>
      <c r="AR113" s="194">
        <f t="shared" si="258"/>
        <v>2440</v>
      </c>
      <c r="AS113" s="163">
        <f t="shared" si="433"/>
        <v>2287.50</v>
      </c>
      <c r="AT113" s="162">
        <f t="shared" si="434"/>
        <v>2135</v>
      </c>
      <c r="AU113" s="163">
        <f t="shared" si="435"/>
        <v>1982.50</v>
      </c>
      <c r="AV113" s="162">
        <f t="shared" si="436"/>
        <v>1830</v>
      </c>
      <c r="AW113" s="163">
        <f t="shared" si="437"/>
        <v>1677.50</v>
      </c>
      <c r="AX113" s="203">
        <f t="shared" si="438"/>
        <v>1525</v>
      </c>
      <c r="AY113" s="215"/>
      <c r="BL113" s="12"/>
    </row>
    <row r="114" spans="1:64" s="5" customFormat="1" ht="32" customHeight="1">
      <c r="A114" s="143" t="s">
        <v>134</v>
      </c>
      <c r="B114" s="131" t="s">
        <v>131</v>
      </c>
      <c r="C114" s="132" t="s">
        <v>91</v>
      </c>
      <c r="D114" s="544">
        <v>250</v>
      </c>
      <c r="E114" s="339">
        <f t="shared" si="276"/>
        <v>200</v>
      </c>
      <c r="F114" s="160">
        <f t="shared" si="277"/>
        <v>187.50</v>
      </c>
      <c r="G114" s="159">
        <f>(D114/100)*70</f>
        <v>175</v>
      </c>
      <c r="H114" s="160">
        <f>(D114/100)*65</f>
        <v>162.50</v>
      </c>
      <c r="I114" s="159">
        <f t="shared" si="471"/>
        <v>150</v>
      </c>
      <c r="J114" s="335">
        <f t="shared" si="472"/>
        <v>137.50</v>
      </c>
      <c r="K114" s="548">
        <v>400</v>
      </c>
      <c r="L114" s="207">
        <f t="shared" si="278"/>
        <v>320</v>
      </c>
      <c r="M114" s="160">
        <f t="shared" si="279"/>
        <v>300</v>
      </c>
      <c r="N114" s="159">
        <f t="shared" si="473"/>
        <v>280</v>
      </c>
      <c r="O114" s="160">
        <f t="shared" si="474"/>
        <v>260</v>
      </c>
      <c r="P114" s="159">
        <f t="shared" si="475"/>
        <v>240</v>
      </c>
      <c r="Q114" s="160">
        <f t="shared" si="476"/>
        <v>220</v>
      </c>
      <c r="R114" s="256">
        <f t="shared" si="477"/>
        <v>200</v>
      </c>
      <c r="S114" s="548">
        <v>750</v>
      </c>
      <c r="T114" s="207">
        <f t="shared" si="478"/>
        <v>600</v>
      </c>
      <c r="U114" s="160">
        <f t="shared" si="479"/>
        <v>562.50</v>
      </c>
      <c r="V114" s="159">
        <f t="shared" si="480"/>
        <v>525</v>
      </c>
      <c r="W114" s="160">
        <f t="shared" si="481"/>
        <v>487.50</v>
      </c>
      <c r="X114" s="159">
        <f t="shared" si="482"/>
        <v>450</v>
      </c>
      <c r="Y114" s="160">
        <f t="shared" si="483"/>
        <v>412.50</v>
      </c>
      <c r="Z114" s="256">
        <f t="shared" si="484"/>
        <v>375</v>
      </c>
      <c r="AA114" s="548">
        <f t="shared" si="367"/>
        <v>1050</v>
      </c>
      <c r="AB114" s="207">
        <f t="shared" si="280"/>
        <v>840</v>
      </c>
      <c r="AC114" s="160">
        <f t="shared" si="281"/>
        <v>787.50</v>
      </c>
      <c r="AD114" s="159">
        <f t="shared" si="290"/>
        <v>735</v>
      </c>
      <c r="AE114" s="160">
        <f t="shared" si="291"/>
        <v>682.50</v>
      </c>
      <c r="AF114" s="159">
        <f t="shared" si="485"/>
        <v>630</v>
      </c>
      <c r="AG114" s="127">
        <v>30</v>
      </c>
      <c r="AH114" s="510">
        <v>1700</v>
      </c>
      <c r="AI114" s="194">
        <f t="shared" si="428"/>
        <v>1360</v>
      </c>
      <c r="AJ114" s="163">
        <f t="shared" si="429"/>
        <v>1275</v>
      </c>
      <c r="AK114" s="162">
        <f t="shared" si="292"/>
        <v>1190</v>
      </c>
      <c r="AL114" s="163">
        <f t="shared" si="293"/>
        <v>1105</v>
      </c>
      <c r="AM114" s="162">
        <f t="shared" si="430"/>
        <v>1020</v>
      </c>
      <c r="AN114" s="163">
        <f t="shared" si="431"/>
        <v>935</v>
      </c>
      <c r="AO114" s="203">
        <f t="shared" si="432"/>
        <v>850</v>
      </c>
      <c r="AP114" s="127">
        <v>50</v>
      </c>
      <c r="AQ114" s="510">
        <v>2550</v>
      </c>
      <c r="AR114" s="194">
        <f t="shared" si="258"/>
        <v>2040</v>
      </c>
      <c r="AS114" s="163">
        <f t="shared" si="433"/>
        <v>1912.50</v>
      </c>
      <c r="AT114" s="162">
        <f t="shared" si="434"/>
        <v>1785</v>
      </c>
      <c r="AU114" s="163">
        <f t="shared" si="435"/>
        <v>1657.50</v>
      </c>
      <c r="AV114" s="162">
        <f t="shared" si="436"/>
        <v>1530</v>
      </c>
      <c r="AW114" s="163">
        <f t="shared" si="437"/>
        <v>1402.50</v>
      </c>
      <c r="AX114" s="203">
        <f t="shared" si="438"/>
        <v>1275</v>
      </c>
      <c r="AY114" s="216"/>
      <c r="BL114" s="12"/>
    </row>
    <row r="115" spans="1:64" s="5" customFormat="1" ht="32" customHeight="1" thickBot="1">
      <c r="A115" s="145" t="s">
        <v>78</v>
      </c>
      <c r="B115" s="134" t="s">
        <v>96</v>
      </c>
      <c r="C115" s="132" t="s">
        <v>91</v>
      </c>
      <c r="D115" s="546">
        <v>250</v>
      </c>
      <c r="E115" s="340">
        <f t="shared" si="276"/>
        <v>200</v>
      </c>
      <c r="F115" s="161">
        <f t="shared" si="277"/>
        <v>187.50</v>
      </c>
      <c r="G115" s="187">
        <f t="shared" si="469"/>
        <v>175</v>
      </c>
      <c r="H115" s="161">
        <f t="shared" si="470"/>
        <v>162.50</v>
      </c>
      <c r="I115" s="187">
        <f t="shared" si="471"/>
        <v>150</v>
      </c>
      <c r="J115" s="334">
        <f t="shared" si="472"/>
        <v>137.50</v>
      </c>
      <c r="K115" s="549">
        <v>350</v>
      </c>
      <c r="L115" s="208">
        <f t="shared" si="278"/>
        <v>280</v>
      </c>
      <c r="M115" s="161">
        <f t="shared" si="279"/>
        <v>262.50</v>
      </c>
      <c r="N115" s="187">
        <f t="shared" si="473"/>
        <v>245</v>
      </c>
      <c r="O115" s="161">
        <f t="shared" si="474"/>
        <v>227.50</v>
      </c>
      <c r="P115" s="187">
        <f t="shared" si="475"/>
        <v>210</v>
      </c>
      <c r="Q115" s="161">
        <f t="shared" si="476"/>
        <v>192.50</v>
      </c>
      <c r="R115" s="255">
        <f t="shared" si="477"/>
        <v>175</v>
      </c>
      <c r="S115" s="549">
        <v>550</v>
      </c>
      <c r="T115" s="208">
        <f t="shared" si="478"/>
        <v>440</v>
      </c>
      <c r="U115" s="161">
        <f t="shared" si="479"/>
        <v>412.50</v>
      </c>
      <c r="V115" s="187">
        <f t="shared" si="480"/>
        <v>385</v>
      </c>
      <c r="W115" s="161">
        <f t="shared" si="481"/>
        <v>357.50</v>
      </c>
      <c r="X115" s="187">
        <f t="shared" si="482"/>
        <v>330</v>
      </c>
      <c r="Y115" s="161">
        <f t="shared" si="483"/>
        <v>302.50</v>
      </c>
      <c r="Z115" s="255">
        <f t="shared" si="484"/>
        <v>275</v>
      </c>
      <c r="AA115" s="549">
        <f t="shared" si="367"/>
        <v>770</v>
      </c>
      <c r="AB115" s="208">
        <f t="shared" si="280"/>
        <v>616</v>
      </c>
      <c r="AC115" s="161">
        <f t="shared" si="281"/>
        <v>577.50</v>
      </c>
      <c r="AD115" s="187">
        <f t="shared" si="290"/>
        <v>539</v>
      </c>
      <c r="AE115" s="161">
        <f t="shared" si="291"/>
        <v>500.50</v>
      </c>
      <c r="AF115" s="187">
        <f t="shared" si="485"/>
        <v>462</v>
      </c>
      <c r="AG115" s="128">
        <v>35</v>
      </c>
      <c r="AH115" s="554">
        <v>1650</v>
      </c>
      <c r="AI115" s="195">
        <f t="shared" si="428"/>
        <v>1320</v>
      </c>
      <c r="AJ115" s="189">
        <f t="shared" si="429"/>
        <v>1237.50</v>
      </c>
      <c r="AK115" s="188">
        <f t="shared" si="292"/>
        <v>1155</v>
      </c>
      <c r="AL115" s="189">
        <f t="shared" si="293"/>
        <v>1072.50</v>
      </c>
      <c r="AM115" s="188">
        <f t="shared" si="430"/>
        <v>990</v>
      </c>
      <c r="AN115" s="189">
        <f t="shared" si="431"/>
        <v>907.50</v>
      </c>
      <c r="AO115" s="204">
        <f t="shared" si="432"/>
        <v>825</v>
      </c>
      <c r="AP115" s="128">
        <v>65</v>
      </c>
      <c r="AQ115" s="554">
        <v>2500</v>
      </c>
      <c r="AR115" s="195">
        <f t="shared" si="258"/>
        <v>2000</v>
      </c>
      <c r="AS115" s="189">
        <f t="shared" si="433"/>
        <v>1875</v>
      </c>
      <c r="AT115" s="188">
        <f t="shared" si="434"/>
        <v>1750</v>
      </c>
      <c r="AU115" s="189">
        <f t="shared" si="435"/>
        <v>1625</v>
      </c>
      <c r="AV115" s="188">
        <f t="shared" si="436"/>
        <v>1500</v>
      </c>
      <c r="AW115" s="189">
        <f t="shared" si="437"/>
        <v>1375</v>
      </c>
      <c r="AX115" s="204">
        <f t="shared" si="438"/>
        <v>1250</v>
      </c>
      <c r="AY115" s="228"/>
      <c r="BL115" s="12"/>
    </row>
    <row r="116" spans="1:64" s="5" customFormat="1" ht="17" customHeight="1" thickBot="1">
      <c r="A116" s="172"/>
      <c r="B116" s="173"/>
      <c r="C116" s="173"/>
      <c r="D116" s="173"/>
      <c r="E116" s="173"/>
      <c r="F116" s="173"/>
      <c r="G116" s="173"/>
      <c r="H116" s="173"/>
      <c r="I116" s="173"/>
      <c r="J116" s="173"/>
      <c r="K116" s="173"/>
      <c r="L116" s="173"/>
      <c r="M116" s="173"/>
      <c r="N116" s="173"/>
      <c r="O116" s="173"/>
      <c r="P116" s="173"/>
      <c r="Q116" s="173"/>
      <c r="R116" s="173"/>
      <c r="S116" s="173"/>
      <c r="T116" s="173"/>
      <c r="U116" s="173"/>
      <c r="V116" s="173"/>
      <c r="W116" s="173"/>
      <c r="X116" s="173"/>
      <c r="Y116" s="173"/>
      <c r="Z116" s="173"/>
      <c r="AA116" s="173"/>
      <c r="AB116" s="173"/>
      <c r="AC116" s="173"/>
      <c r="AD116" s="173"/>
      <c r="AE116" s="173"/>
      <c r="AF116" s="173"/>
      <c r="AG116" s="173"/>
      <c r="AH116" s="173"/>
      <c r="AI116" s="173"/>
      <c r="AJ116" s="173"/>
      <c r="AK116" s="173"/>
      <c r="AL116" s="173"/>
      <c r="AM116" s="173"/>
      <c r="AN116" s="173"/>
      <c r="AO116" s="173"/>
      <c r="AP116" s="173"/>
      <c r="AQ116" s="173"/>
      <c r="AR116" s="173"/>
      <c r="AS116" s="173"/>
      <c r="AT116" s="173"/>
      <c r="AU116" s="173"/>
      <c r="AV116" s="173"/>
      <c r="AW116" s="173"/>
      <c r="AX116" s="173"/>
      <c r="AY116" s="224"/>
      <c r="BL116" s="12"/>
    </row>
    <row r="117" spans="1:64" s="5" customFormat="1" ht="40" customHeight="1" thickBot="1">
      <c r="A117" s="179" t="s">
        <v>29</v>
      </c>
      <c r="B117" s="70"/>
      <c r="C117" s="70"/>
      <c r="D117" s="70"/>
      <c r="E117" s="70"/>
      <c r="F117" s="70"/>
      <c r="G117" s="70"/>
      <c r="H117" s="70"/>
      <c r="I117" s="70"/>
      <c r="J117" s="70"/>
      <c r="K117" s="70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  <c r="AD117" s="70"/>
      <c r="AE117" s="70"/>
      <c r="AF117" s="70"/>
      <c r="AG117" s="70"/>
      <c r="AH117" s="70"/>
      <c r="AI117" s="70"/>
      <c r="AJ117" s="70"/>
      <c r="AK117" s="70"/>
      <c r="AL117" s="70"/>
      <c r="AM117" s="70"/>
      <c r="AN117" s="70"/>
      <c r="AO117" s="70"/>
      <c r="AP117" s="70"/>
      <c r="AQ117" s="70"/>
      <c r="AR117" s="70"/>
      <c r="AS117" s="70"/>
      <c r="AT117" s="70"/>
      <c r="AU117" s="70"/>
      <c r="AV117" s="70"/>
      <c r="AW117" s="70"/>
      <c r="AX117" s="581"/>
      <c r="AY117" s="229"/>
      <c r="BL117" s="12"/>
    </row>
    <row r="118" spans="1:64" s="5" customFormat="1" ht="32" customHeight="1">
      <c r="A118" s="175" t="s">
        <v>83</v>
      </c>
      <c r="B118" s="176" t="s">
        <v>100</v>
      </c>
      <c r="C118" s="177" t="s">
        <v>24</v>
      </c>
      <c r="D118" s="580">
        <v>250</v>
      </c>
      <c r="E118" s="206">
        <f t="shared" si="276"/>
        <v>200</v>
      </c>
      <c r="F118" s="169">
        <f t="shared" si="277"/>
        <v>187.50</v>
      </c>
      <c r="G118" s="168">
        <f t="shared" si="492" ref="G118:G125">(D118/100)*70</f>
        <v>175</v>
      </c>
      <c r="H118" s="169">
        <f t="shared" si="493" ref="H118:H125">(D118/100)*65</f>
        <v>162.50</v>
      </c>
      <c r="I118" s="168">
        <f>(D118/100)*60</f>
        <v>150</v>
      </c>
      <c r="J118" s="353">
        <f>(D118/100)*55</f>
        <v>137.50</v>
      </c>
      <c r="K118" s="580">
        <v>350</v>
      </c>
      <c r="L118" s="206">
        <f t="shared" si="278"/>
        <v>280</v>
      </c>
      <c r="M118" s="169">
        <f t="shared" si="279"/>
        <v>262.50</v>
      </c>
      <c r="N118" s="168">
        <f t="shared" si="494" ref="N118:N125">(K118/100)*70</f>
        <v>245</v>
      </c>
      <c r="O118" s="169">
        <f t="shared" si="495" ref="O118:O125">(K118/100)*65</f>
        <v>227.50</v>
      </c>
      <c r="P118" s="168">
        <f>(K118/100)*60</f>
        <v>210</v>
      </c>
      <c r="Q118" s="169">
        <f>(K118/100)*55</f>
        <v>192.50</v>
      </c>
      <c r="R118" s="354">
        <f>(K118/100)*50</f>
        <v>175</v>
      </c>
      <c r="S118" s="580">
        <v>550</v>
      </c>
      <c r="T118" s="206">
        <f t="shared" si="496" ref="T118:T125">(S118/100)*80</f>
        <v>440</v>
      </c>
      <c r="U118" s="169">
        <f t="shared" si="497" ref="U118:U125">(S118/100)*75</f>
        <v>412.50</v>
      </c>
      <c r="V118" s="168">
        <f t="shared" si="498" ref="V118:V125">(S118/100)*70</f>
        <v>385</v>
      </c>
      <c r="W118" s="169">
        <f t="shared" si="499" ref="W118:W125">(S118/100)*65</f>
        <v>357.50</v>
      </c>
      <c r="X118" s="168">
        <f>(S118/100)*60</f>
        <v>330</v>
      </c>
      <c r="Y118" s="169">
        <f>(S118/100)*55</f>
        <v>302.50</v>
      </c>
      <c r="Z118" s="354">
        <f>(S118/100)*50</f>
        <v>275</v>
      </c>
      <c r="AA118" s="580">
        <f t="shared" si="367"/>
        <v>770</v>
      </c>
      <c r="AB118" s="206">
        <f t="shared" si="280"/>
        <v>616</v>
      </c>
      <c r="AC118" s="169">
        <f t="shared" si="281"/>
        <v>577.50</v>
      </c>
      <c r="AD118" s="168">
        <f t="shared" si="290"/>
        <v>539</v>
      </c>
      <c r="AE118" s="169">
        <f t="shared" si="291"/>
        <v>500.50</v>
      </c>
      <c r="AF118" s="168">
        <f>(AA118/100)*60</f>
        <v>462</v>
      </c>
      <c r="AG118" s="250">
        <v>50</v>
      </c>
      <c r="AH118" s="556">
        <v>1800</v>
      </c>
      <c r="AI118" s="449">
        <f t="shared" si="428"/>
        <v>1440</v>
      </c>
      <c r="AJ118" s="171">
        <f t="shared" si="429"/>
        <v>1350</v>
      </c>
      <c r="AK118" s="170">
        <f t="shared" si="292"/>
        <v>1260</v>
      </c>
      <c r="AL118" s="171">
        <f t="shared" si="293"/>
        <v>1170</v>
      </c>
      <c r="AM118" s="170">
        <f t="shared" si="430"/>
        <v>1080</v>
      </c>
      <c r="AN118" s="171">
        <f t="shared" si="431"/>
        <v>990</v>
      </c>
      <c r="AO118" s="290">
        <f t="shared" si="432"/>
        <v>900</v>
      </c>
      <c r="AP118" s="250">
        <v>100</v>
      </c>
      <c r="AQ118" s="556">
        <v>2900</v>
      </c>
      <c r="AR118" s="449">
        <f t="shared" si="258"/>
        <v>2320</v>
      </c>
      <c r="AS118" s="171">
        <f t="shared" si="433"/>
        <v>2175</v>
      </c>
      <c r="AT118" s="170">
        <f t="shared" si="434"/>
        <v>2030</v>
      </c>
      <c r="AU118" s="171">
        <f t="shared" si="435"/>
        <v>1885</v>
      </c>
      <c r="AV118" s="170">
        <f t="shared" si="436"/>
        <v>1740</v>
      </c>
      <c r="AW118" s="171">
        <f t="shared" si="437"/>
        <v>1595</v>
      </c>
      <c r="AX118" s="290">
        <f t="shared" si="438"/>
        <v>1450</v>
      </c>
      <c r="AY118" s="214"/>
      <c r="BL118" s="12"/>
    </row>
    <row r="119" spans="1:64" s="5" customFormat="1" ht="32" customHeight="1">
      <c r="A119" s="143" t="s">
        <v>84</v>
      </c>
      <c r="B119" s="131" t="s">
        <v>99</v>
      </c>
      <c r="C119" s="132" t="s">
        <v>24</v>
      </c>
      <c r="D119" s="548">
        <v>250</v>
      </c>
      <c r="E119" s="207">
        <f t="shared" si="276"/>
        <v>200</v>
      </c>
      <c r="F119" s="160">
        <f t="shared" si="277"/>
        <v>187.50</v>
      </c>
      <c r="G119" s="159">
        <f t="shared" si="492"/>
        <v>175</v>
      </c>
      <c r="H119" s="160">
        <f t="shared" si="493"/>
        <v>162.50</v>
      </c>
      <c r="I119" s="159">
        <f>(D119/100)*60</f>
        <v>150</v>
      </c>
      <c r="J119" s="335">
        <f>(D119/100)*55</f>
        <v>137.50</v>
      </c>
      <c r="K119" s="548">
        <v>400</v>
      </c>
      <c r="L119" s="207">
        <f t="shared" si="278"/>
        <v>320</v>
      </c>
      <c r="M119" s="160">
        <f t="shared" si="279"/>
        <v>300</v>
      </c>
      <c r="N119" s="159">
        <f t="shared" si="494"/>
        <v>280</v>
      </c>
      <c r="O119" s="160">
        <f t="shared" si="495"/>
        <v>260</v>
      </c>
      <c r="P119" s="159">
        <f>(K119/100)*60</f>
        <v>240</v>
      </c>
      <c r="Q119" s="160">
        <f>(K119/100)*55</f>
        <v>220</v>
      </c>
      <c r="R119" s="256">
        <f>(K119/100)*50</f>
        <v>200</v>
      </c>
      <c r="S119" s="548">
        <v>700</v>
      </c>
      <c r="T119" s="207">
        <f t="shared" si="496"/>
        <v>560</v>
      </c>
      <c r="U119" s="160">
        <f t="shared" si="497"/>
        <v>525</v>
      </c>
      <c r="V119" s="159">
        <f t="shared" si="498"/>
        <v>490</v>
      </c>
      <c r="W119" s="160">
        <f t="shared" si="499"/>
        <v>455</v>
      </c>
      <c r="X119" s="159">
        <f>(S119/100)*60</f>
        <v>420</v>
      </c>
      <c r="Y119" s="160">
        <f>(S119/100)*55</f>
        <v>385</v>
      </c>
      <c r="Z119" s="256">
        <f>(S119/100)*50</f>
        <v>350</v>
      </c>
      <c r="AA119" s="548">
        <f t="shared" si="367"/>
        <v>980</v>
      </c>
      <c r="AB119" s="207">
        <f t="shared" si="280"/>
        <v>784</v>
      </c>
      <c r="AC119" s="160">
        <f t="shared" si="281"/>
        <v>735</v>
      </c>
      <c r="AD119" s="159">
        <f t="shared" si="290"/>
        <v>686</v>
      </c>
      <c r="AE119" s="160">
        <f t="shared" si="291"/>
        <v>637</v>
      </c>
      <c r="AF119" s="159">
        <f>(AA119/100)*60</f>
        <v>588</v>
      </c>
      <c r="AG119" s="127">
        <v>50</v>
      </c>
      <c r="AH119" s="510">
        <v>1950</v>
      </c>
      <c r="AI119" s="194">
        <f t="shared" si="428"/>
        <v>1560</v>
      </c>
      <c r="AJ119" s="163">
        <f t="shared" si="429"/>
        <v>1462.50</v>
      </c>
      <c r="AK119" s="162">
        <f t="shared" si="292"/>
        <v>1365</v>
      </c>
      <c r="AL119" s="163">
        <f t="shared" si="293"/>
        <v>1267.50</v>
      </c>
      <c r="AM119" s="162">
        <f t="shared" si="430"/>
        <v>1170</v>
      </c>
      <c r="AN119" s="163">
        <f t="shared" si="431"/>
        <v>1072.50</v>
      </c>
      <c r="AO119" s="203">
        <f t="shared" si="432"/>
        <v>975</v>
      </c>
      <c r="AP119" s="127">
        <v>100</v>
      </c>
      <c r="AQ119" s="510">
        <v>3200</v>
      </c>
      <c r="AR119" s="194">
        <f t="shared" si="258"/>
        <v>2560</v>
      </c>
      <c r="AS119" s="163">
        <f t="shared" si="433"/>
        <v>2400</v>
      </c>
      <c r="AT119" s="162">
        <f t="shared" si="434"/>
        <v>2240</v>
      </c>
      <c r="AU119" s="163">
        <f t="shared" si="435"/>
        <v>2080</v>
      </c>
      <c r="AV119" s="162">
        <f t="shared" si="436"/>
        <v>1920</v>
      </c>
      <c r="AW119" s="163">
        <f t="shared" si="437"/>
        <v>1760</v>
      </c>
      <c r="AX119" s="203">
        <f t="shared" si="438"/>
        <v>1600</v>
      </c>
      <c r="AY119" s="215"/>
      <c r="BL119" s="12"/>
    </row>
    <row r="120" spans="1:64" s="5" customFormat="1" ht="32" customHeight="1">
      <c r="A120" s="143" t="s">
        <v>127</v>
      </c>
      <c r="B120" s="131" t="s">
        <v>132</v>
      </c>
      <c r="C120" s="132" t="s">
        <v>24</v>
      </c>
      <c r="D120" s="548">
        <v>250</v>
      </c>
      <c r="E120" s="207">
        <f t="shared" si="276"/>
        <v>200</v>
      </c>
      <c r="F120" s="160">
        <f t="shared" si="277"/>
        <v>187.50</v>
      </c>
      <c r="G120" s="159">
        <f t="shared" si="500" ref="G120">(D120/100)*70</f>
        <v>175</v>
      </c>
      <c r="H120" s="160">
        <f t="shared" si="501" ref="H120">(D120/100)*65</f>
        <v>162.50</v>
      </c>
      <c r="I120" s="159">
        <f>(D120/100)*60</f>
        <v>150</v>
      </c>
      <c r="J120" s="335">
        <f>(D120/100)*55</f>
        <v>137.50</v>
      </c>
      <c r="K120" s="548">
        <v>350</v>
      </c>
      <c r="L120" s="207">
        <f t="shared" si="278"/>
        <v>280</v>
      </c>
      <c r="M120" s="160">
        <f t="shared" si="279"/>
        <v>262.50</v>
      </c>
      <c r="N120" s="159">
        <f t="shared" si="494"/>
        <v>245</v>
      </c>
      <c r="O120" s="160">
        <f t="shared" si="495"/>
        <v>227.50</v>
      </c>
      <c r="P120" s="159">
        <f>(K120/100)*60</f>
        <v>210</v>
      </c>
      <c r="Q120" s="160">
        <f>(K120/100)*55</f>
        <v>192.50</v>
      </c>
      <c r="R120" s="256">
        <f>(K120/100)*50</f>
        <v>175</v>
      </c>
      <c r="S120" s="548">
        <v>650</v>
      </c>
      <c r="T120" s="207">
        <f t="shared" si="496"/>
        <v>520</v>
      </c>
      <c r="U120" s="160">
        <f t="shared" si="497"/>
        <v>487.50</v>
      </c>
      <c r="V120" s="159">
        <f t="shared" si="498"/>
        <v>455</v>
      </c>
      <c r="W120" s="160">
        <f t="shared" si="499"/>
        <v>422.50</v>
      </c>
      <c r="X120" s="159">
        <f>(S120/100)*60</f>
        <v>390</v>
      </c>
      <c r="Y120" s="160">
        <f>(S120/100)*55</f>
        <v>357.50</v>
      </c>
      <c r="Z120" s="256">
        <f>(S120/100)*50</f>
        <v>325</v>
      </c>
      <c r="AA120" s="548">
        <f t="shared" si="367"/>
        <v>910</v>
      </c>
      <c r="AB120" s="207">
        <f t="shared" si="280"/>
        <v>728</v>
      </c>
      <c r="AC120" s="160">
        <f t="shared" si="281"/>
        <v>682.50</v>
      </c>
      <c r="AD120" s="159">
        <f t="shared" si="502" ref="AD120">(AA120/100)*70</f>
        <v>637</v>
      </c>
      <c r="AE120" s="160">
        <f t="shared" si="503" ref="AE120">(AA120/100)*65</f>
        <v>591.50</v>
      </c>
      <c r="AF120" s="159">
        <f>(AA120/100)*60</f>
        <v>546</v>
      </c>
      <c r="AG120" s="127">
        <v>25</v>
      </c>
      <c r="AH120" s="510">
        <v>1600</v>
      </c>
      <c r="AI120" s="194">
        <f t="shared" si="428"/>
        <v>1280</v>
      </c>
      <c r="AJ120" s="163">
        <f t="shared" si="429"/>
        <v>1200</v>
      </c>
      <c r="AK120" s="162">
        <f t="shared" si="504" ref="AK120">(AH120/100)*70</f>
        <v>1120</v>
      </c>
      <c r="AL120" s="163">
        <f t="shared" si="505" ref="AL120">(AH120/100)*65</f>
        <v>1040</v>
      </c>
      <c r="AM120" s="162">
        <f t="shared" si="430"/>
        <v>960</v>
      </c>
      <c r="AN120" s="163">
        <f t="shared" si="431"/>
        <v>880</v>
      </c>
      <c r="AO120" s="203">
        <f t="shared" si="432"/>
        <v>800</v>
      </c>
      <c r="AP120" s="127">
        <v>50</v>
      </c>
      <c r="AQ120" s="510">
        <v>2500</v>
      </c>
      <c r="AR120" s="194">
        <f t="shared" si="258"/>
        <v>2000</v>
      </c>
      <c r="AS120" s="163">
        <f t="shared" si="433"/>
        <v>1875</v>
      </c>
      <c r="AT120" s="162">
        <f t="shared" si="434"/>
        <v>1750</v>
      </c>
      <c r="AU120" s="163">
        <f t="shared" si="435"/>
        <v>1625</v>
      </c>
      <c r="AV120" s="162">
        <f t="shared" si="436"/>
        <v>1500</v>
      </c>
      <c r="AW120" s="163">
        <f t="shared" si="437"/>
        <v>1375</v>
      </c>
      <c r="AX120" s="203">
        <f t="shared" si="438"/>
        <v>1250</v>
      </c>
      <c r="AY120" s="215"/>
      <c r="BL120" s="12"/>
    </row>
    <row r="121" spans="1:64" s="5" customFormat="1" ht="31.75" customHeight="1">
      <c r="A121" s="143" t="s">
        <v>105</v>
      </c>
      <c r="B121" s="131" t="s">
        <v>212</v>
      </c>
      <c r="C121" s="132" t="s">
        <v>24</v>
      </c>
      <c r="D121" s="548">
        <v>250</v>
      </c>
      <c r="E121" s="207">
        <f t="shared" si="506" ref="E121:E141">(D121/100)*80</f>
        <v>200</v>
      </c>
      <c r="F121" s="160">
        <f t="shared" si="507" ref="F121:F122">(D121/100)*75</f>
        <v>187.50</v>
      </c>
      <c r="G121" s="159">
        <f t="shared" si="492"/>
        <v>175</v>
      </c>
      <c r="H121" s="160">
        <f t="shared" si="493"/>
        <v>162.50</v>
      </c>
      <c r="I121" s="159">
        <f t="shared" si="508" ref="I121:I125">(D121/100)*60</f>
        <v>150</v>
      </c>
      <c r="J121" s="335">
        <f t="shared" si="509" ref="J121:J125">(D121/100)*55</f>
        <v>137.50</v>
      </c>
      <c r="K121" s="548">
        <v>350</v>
      </c>
      <c r="L121" s="207">
        <f t="shared" si="510" ref="L121:L125">(K121/100)*80</f>
        <v>280</v>
      </c>
      <c r="M121" s="160">
        <f t="shared" si="511" ref="M121:M125">(K121/100)*75</f>
        <v>262.50</v>
      </c>
      <c r="N121" s="159">
        <f t="shared" si="494"/>
        <v>245</v>
      </c>
      <c r="O121" s="160">
        <f t="shared" si="495"/>
        <v>227.50</v>
      </c>
      <c r="P121" s="159">
        <f t="shared" si="512" ref="P121:P125">(K121/100)*60</f>
        <v>210</v>
      </c>
      <c r="Q121" s="160">
        <f t="shared" si="513" ref="Q121:Q125">(K121/100)*55</f>
        <v>192.50</v>
      </c>
      <c r="R121" s="256">
        <f t="shared" si="514" ref="R121:R125">(K121/100)*50</f>
        <v>175</v>
      </c>
      <c r="S121" s="548">
        <v>600</v>
      </c>
      <c r="T121" s="207">
        <f t="shared" si="496"/>
        <v>480</v>
      </c>
      <c r="U121" s="160">
        <f t="shared" si="497"/>
        <v>450</v>
      </c>
      <c r="V121" s="159">
        <f t="shared" si="498"/>
        <v>420</v>
      </c>
      <c r="W121" s="160">
        <f t="shared" si="499"/>
        <v>390</v>
      </c>
      <c r="X121" s="159">
        <f t="shared" si="515" ref="X121:X125">(S121/100)*60</f>
        <v>360</v>
      </c>
      <c r="Y121" s="160">
        <f t="shared" si="516" ref="Y121:Y125">(S121/100)*55</f>
        <v>330</v>
      </c>
      <c r="Z121" s="256">
        <f t="shared" si="517" ref="Z121:Z125">(S121/100)*50</f>
        <v>300</v>
      </c>
      <c r="AA121" s="548">
        <f t="shared" si="367"/>
        <v>840</v>
      </c>
      <c r="AB121" s="207">
        <f t="shared" si="518" ref="AB121:AB125">(AA121/100)*80</f>
        <v>672</v>
      </c>
      <c r="AC121" s="160">
        <f t="shared" si="519" ref="AC121:AC125">(AA121/100)*75</f>
        <v>630</v>
      </c>
      <c r="AD121" s="159">
        <f t="shared" si="290"/>
        <v>588</v>
      </c>
      <c r="AE121" s="160">
        <f t="shared" si="291"/>
        <v>546</v>
      </c>
      <c r="AF121" s="159">
        <f t="shared" si="520" ref="AF121:AF125">(AA121/100)*60</f>
        <v>504</v>
      </c>
      <c r="AG121" s="127">
        <v>75</v>
      </c>
      <c r="AH121" s="510">
        <v>2150</v>
      </c>
      <c r="AI121" s="194">
        <f t="shared" si="428"/>
        <v>1720</v>
      </c>
      <c r="AJ121" s="163">
        <f t="shared" si="429"/>
        <v>1612.50</v>
      </c>
      <c r="AK121" s="162">
        <f t="shared" si="292"/>
        <v>1505</v>
      </c>
      <c r="AL121" s="163">
        <f t="shared" si="293"/>
        <v>1397.50</v>
      </c>
      <c r="AM121" s="162">
        <f t="shared" si="430"/>
        <v>1290</v>
      </c>
      <c r="AN121" s="163">
        <f t="shared" si="431"/>
        <v>1182.50</v>
      </c>
      <c r="AO121" s="203">
        <f t="shared" si="432"/>
        <v>1075</v>
      </c>
      <c r="AP121" s="127">
        <v>125</v>
      </c>
      <c r="AQ121" s="510">
        <v>3300</v>
      </c>
      <c r="AR121" s="194">
        <f t="shared" si="258"/>
        <v>2640</v>
      </c>
      <c r="AS121" s="163">
        <f t="shared" si="433"/>
        <v>2475</v>
      </c>
      <c r="AT121" s="162">
        <f t="shared" si="434"/>
        <v>2310</v>
      </c>
      <c r="AU121" s="163">
        <f t="shared" si="435"/>
        <v>2145</v>
      </c>
      <c r="AV121" s="162">
        <f t="shared" si="436"/>
        <v>1980</v>
      </c>
      <c r="AW121" s="163">
        <f t="shared" si="437"/>
        <v>1815</v>
      </c>
      <c r="AX121" s="203">
        <f t="shared" si="438"/>
        <v>1650</v>
      </c>
      <c r="AY121" s="216"/>
      <c r="BL121" s="12"/>
    </row>
    <row r="122" spans="1:64" s="5" customFormat="1" ht="32" customHeight="1">
      <c r="A122" s="143" t="s">
        <v>30</v>
      </c>
      <c r="B122" s="131" t="s">
        <v>31</v>
      </c>
      <c r="C122" s="132" t="s">
        <v>23</v>
      </c>
      <c r="D122" s="548">
        <v>250</v>
      </c>
      <c r="E122" s="207">
        <f t="shared" si="506"/>
        <v>200</v>
      </c>
      <c r="F122" s="160">
        <f t="shared" si="507"/>
        <v>187.50</v>
      </c>
      <c r="G122" s="159">
        <f t="shared" si="492"/>
        <v>175</v>
      </c>
      <c r="H122" s="160">
        <f t="shared" si="493"/>
        <v>162.50</v>
      </c>
      <c r="I122" s="159">
        <f t="shared" si="508"/>
        <v>150</v>
      </c>
      <c r="J122" s="335">
        <f t="shared" si="509"/>
        <v>137.50</v>
      </c>
      <c r="K122" s="548">
        <v>400</v>
      </c>
      <c r="L122" s="207">
        <f t="shared" si="510"/>
        <v>320</v>
      </c>
      <c r="M122" s="160">
        <f t="shared" si="511"/>
        <v>300</v>
      </c>
      <c r="N122" s="159">
        <f t="shared" si="494"/>
        <v>280</v>
      </c>
      <c r="O122" s="160">
        <f t="shared" si="495"/>
        <v>260</v>
      </c>
      <c r="P122" s="159">
        <f t="shared" si="512"/>
        <v>240</v>
      </c>
      <c r="Q122" s="160">
        <f t="shared" si="513"/>
        <v>220</v>
      </c>
      <c r="R122" s="256">
        <f t="shared" si="514"/>
        <v>200</v>
      </c>
      <c r="S122" s="548">
        <v>750</v>
      </c>
      <c r="T122" s="207">
        <f t="shared" si="496"/>
        <v>600</v>
      </c>
      <c r="U122" s="160">
        <f t="shared" si="497"/>
        <v>562.50</v>
      </c>
      <c r="V122" s="159">
        <f t="shared" si="498"/>
        <v>525</v>
      </c>
      <c r="W122" s="160">
        <f t="shared" si="499"/>
        <v>487.50</v>
      </c>
      <c r="X122" s="159">
        <f t="shared" si="515"/>
        <v>450</v>
      </c>
      <c r="Y122" s="160">
        <f t="shared" si="516"/>
        <v>412.50</v>
      </c>
      <c r="Z122" s="256">
        <f t="shared" si="517"/>
        <v>375</v>
      </c>
      <c r="AA122" s="548">
        <f t="shared" si="367"/>
        <v>1050</v>
      </c>
      <c r="AB122" s="207">
        <f t="shared" si="518"/>
        <v>840</v>
      </c>
      <c r="AC122" s="160">
        <f t="shared" si="519"/>
        <v>787.50</v>
      </c>
      <c r="AD122" s="159">
        <f t="shared" si="290"/>
        <v>735</v>
      </c>
      <c r="AE122" s="160">
        <f t="shared" si="291"/>
        <v>682.50</v>
      </c>
      <c r="AF122" s="159">
        <f t="shared" si="520"/>
        <v>630</v>
      </c>
      <c r="AG122" s="127">
        <v>75</v>
      </c>
      <c r="AH122" s="510">
        <v>2400</v>
      </c>
      <c r="AI122" s="194">
        <f t="shared" si="428"/>
        <v>1920</v>
      </c>
      <c r="AJ122" s="163">
        <f t="shared" si="429"/>
        <v>1800</v>
      </c>
      <c r="AK122" s="162">
        <f t="shared" si="292"/>
        <v>1680</v>
      </c>
      <c r="AL122" s="163">
        <f t="shared" si="293"/>
        <v>1560</v>
      </c>
      <c r="AM122" s="162">
        <f t="shared" si="430"/>
        <v>1440</v>
      </c>
      <c r="AN122" s="163">
        <f t="shared" si="431"/>
        <v>1320</v>
      </c>
      <c r="AO122" s="203">
        <f t="shared" si="432"/>
        <v>1200</v>
      </c>
      <c r="AP122" s="127">
        <v>100</v>
      </c>
      <c r="AQ122" s="510">
        <v>3300</v>
      </c>
      <c r="AR122" s="194">
        <f t="shared" si="258"/>
        <v>2640</v>
      </c>
      <c r="AS122" s="163">
        <f t="shared" si="433"/>
        <v>2475</v>
      </c>
      <c r="AT122" s="162">
        <f t="shared" si="434"/>
        <v>2310</v>
      </c>
      <c r="AU122" s="163">
        <f t="shared" si="435"/>
        <v>2145</v>
      </c>
      <c r="AV122" s="162">
        <f t="shared" si="436"/>
        <v>1980</v>
      </c>
      <c r="AW122" s="163">
        <f t="shared" si="437"/>
        <v>1815</v>
      </c>
      <c r="AX122" s="203">
        <f t="shared" si="438"/>
        <v>1650</v>
      </c>
      <c r="AY122" s="216"/>
      <c r="BL122" s="12"/>
    </row>
    <row r="123" spans="1:64" s="56" customFormat="1" ht="32" customHeight="1">
      <c r="A123" s="143" t="s">
        <v>85</v>
      </c>
      <c r="B123" s="131" t="s">
        <v>102</v>
      </c>
      <c r="C123" s="132" t="s">
        <v>90</v>
      </c>
      <c r="D123" s="548">
        <v>250</v>
      </c>
      <c r="E123" s="207">
        <f t="shared" si="506"/>
        <v>200</v>
      </c>
      <c r="F123" s="160">
        <f t="shared" si="521" ref="F123:F141">(D123/100)*75</f>
        <v>187.50</v>
      </c>
      <c r="G123" s="159">
        <f t="shared" si="492"/>
        <v>175</v>
      </c>
      <c r="H123" s="160">
        <f t="shared" si="493"/>
        <v>162.50</v>
      </c>
      <c r="I123" s="159">
        <f t="shared" si="508"/>
        <v>150</v>
      </c>
      <c r="J123" s="335">
        <f t="shared" si="509"/>
        <v>137.50</v>
      </c>
      <c r="K123" s="548">
        <v>400</v>
      </c>
      <c r="L123" s="207">
        <f t="shared" si="510"/>
        <v>320</v>
      </c>
      <c r="M123" s="160">
        <f t="shared" si="511"/>
        <v>300</v>
      </c>
      <c r="N123" s="159">
        <f t="shared" si="494"/>
        <v>280</v>
      </c>
      <c r="O123" s="160">
        <f t="shared" si="495"/>
        <v>260</v>
      </c>
      <c r="P123" s="159">
        <f t="shared" si="512"/>
        <v>240</v>
      </c>
      <c r="Q123" s="160">
        <f t="shared" si="513"/>
        <v>220</v>
      </c>
      <c r="R123" s="256">
        <f t="shared" si="514"/>
        <v>200</v>
      </c>
      <c r="S123" s="548">
        <v>700</v>
      </c>
      <c r="T123" s="207">
        <f t="shared" si="496"/>
        <v>560</v>
      </c>
      <c r="U123" s="160">
        <f t="shared" si="497"/>
        <v>525</v>
      </c>
      <c r="V123" s="159">
        <f t="shared" si="498"/>
        <v>490</v>
      </c>
      <c r="W123" s="160">
        <f t="shared" si="499"/>
        <v>455</v>
      </c>
      <c r="X123" s="159">
        <f t="shared" si="515"/>
        <v>420</v>
      </c>
      <c r="Y123" s="160">
        <f t="shared" si="516"/>
        <v>385</v>
      </c>
      <c r="Z123" s="256">
        <f t="shared" si="517"/>
        <v>350</v>
      </c>
      <c r="AA123" s="548">
        <f t="shared" si="367"/>
        <v>980</v>
      </c>
      <c r="AB123" s="207">
        <f t="shared" si="518"/>
        <v>784</v>
      </c>
      <c r="AC123" s="160">
        <f t="shared" si="519"/>
        <v>735</v>
      </c>
      <c r="AD123" s="159">
        <f t="shared" si="290"/>
        <v>686</v>
      </c>
      <c r="AE123" s="160">
        <f t="shared" si="291"/>
        <v>637</v>
      </c>
      <c r="AF123" s="159">
        <f t="shared" si="520"/>
        <v>588</v>
      </c>
      <c r="AG123" s="127">
        <v>50</v>
      </c>
      <c r="AH123" s="510">
        <v>1950</v>
      </c>
      <c r="AI123" s="194">
        <f t="shared" si="428"/>
        <v>1560</v>
      </c>
      <c r="AJ123" s="163">
        <f t="shared" si="429"/>
        <v>1462.50</v>
      </c>
      <c r="AK123" s="162">
        <f t="shared" si="292"/>
        <v>1365</v>
      </c>
      <c r="AL123" s="163">
        <f t="shared" si="293"/>
        <v>1267.50</v>
      </c>
      <c r="AM123" s="162">
        <f t="shared" si="430"/>
        <v>1170</v>
      </c>
      <c r="AN123" s="163">
        <f t="shared" si="431"/>
        <v>1072.50</v>
      </c>
      <c r="AO123" s="203">
        <f t="shared" si="432"/>
        <v>975</v>
      </c>
      <c r="AP123" s="127">
        <v>75</v>
      </c>
      <c r="AQ123" s="510">
        <v>2850</v>
      </c>
      <c r="AR123" s="194">
        <f t="shared" si="258"/>
        <v>2280</v>
      </c>
      <c r="AS123" s="163">
        <f t="shared" si="433"/>
        <v>2137.50</v>
      </c>
      <c r="AT123" s="162">
        <f t="shared" si="434"/>
        <v>1995</v>
      </c>
      <c r="AU123" s="163">
        <f t="shared" si="435"/>
        <v>1852.50</v>
      </c>
      <c r="AV123" s="162">
        <f t="shared" si="436"/>
        <v>1710</v>
      </c>
      <c r="AW123" s="163">
        <f t="shared" si="437"/>
        <v>1567.50</v>
      </c>
      <c r="AX123" s="203">
        <f t="shared" si="438"/>
        <v>1425</v>
      </c>
      <c r="AY123" s="215"/>
      <c r="BL123" s="57"/>
    </row>
    <row r="124" spans="1:64" s="56" customFormat="1" ht="32" customHeight="1" thickBot="1">
      <c r="A124" s="143" t="s">
        <v>86</v>
      </c>
      <c r="B124" s="131" t="s">
        <v>101</v>
      </c>
      <c r="C124" s="132" t="s">
        <v>90</v>
      </c>
      <c r="D124" s="549">
        <v>250</v>
      </c>
      <c r="E124" s="207">
        <f t="shared" si="506"/>
        <v>200</v>
      </c>
      <c r="F124" s="160">
        <f t="shared" si="521"/>
        <v>187.50</v>
      </c>
      <c r="G124" s="159">
        <f t="shared" si="492"/>
        <v>175</v>
      </c>
      <c r="H124" s="160">
        <f t="shared" si="493"/>
        <v>162.50</v>
      </c>
      <c r="I124" s="159">
        <f t="shared" si="508"/>
        <v>150</v>
      </c>
      <c r="J124" s="335">
        <f t="shared" si="509"/>
        <v>137.50</v>
      </c>
      <c r="K124" s="548">
        <v>400</v>
      </c>
      <c r="L124" s="207">
        <f t="shared" si="510"/>
        <v>320</v>
      </c>
      <c r="M124" s="160">
        <f t="shared" si="511"/>
        <v>300</v>
      </c>
      <c r="N124" s="159">
        <f t="shared" si="494"/>
        <v>280</v>
      </c>
      <c r="O124" s="160">
        <f t="shared" si="495"/>
        <v>260</v>
      </c>
      <c r="P124" s="159">
        <f t="shared" si="512"/>
        <v>240</v>
      </c>
      <c r="Q124" s="160">
        <f t="shared" si="513"/>
        <v>220</v>
      </c>
      <c r="R124" s="256">
        <f t="shared" si="514"/>
        <v>200</v>
      </c>
      <c r="S124" s="548">
        <v>700</v>
      </c>
      <c r="T124" s="207">
        <f t="shared" si="496"/>
        <v>560</v>
      </c>
      <c r="U124" s="160">
        <f t="shared" si="497"/>
        <v>525</v>
      </c>
      <c r="V124" s="159">
        <f t="shared" si="498"/>
        <v>490</v>
      </c>
      <c r="W124" s="160">
        <f t="shared" si="499"/>
        <v>455</v>
      </c>
      <c r="X124" s="159">
        <f t="shared" si="515"/>
        <v>420</v>
      </c>
      <c r="Y124" s="160">
        <f t="shared" si="516"/>
        <v>385</v>
      </c>
      <c r="Z124" s="256">
        <f t="shared" si="517"/>
        <v>350</v>
      </c>
      <c r="AA124" s="548">
        <f t="shared" si="367"/>
        <v>980</v>
      </c>
      <c r="AB124" s="207">
        <f t="shared" si="518"/>
        <v>784</v>
      </c>
      <c r="AC124" s="160">
        <f t="shared" si="519"/>
        <v>735</v>
      </c>
      <c r="AD124" s="159">
        <f t="shared" si="290"/>
        <v>686</v>
      </c>
      <c r="AE124" s="160">
        <f t="shared" si="291"/>
        <v>637</v>
      </c>
      <c r="AF124" s="159">
        <f t="shared" si="520"/>
        <v>588</v>
      </c>
      <c r="AG124" s="127">
        <v>50</v>
      </c>
      <c r="AH124" s="510">
        <v>1950</v>
      </c>
      <c r="AI124" s="194">
        <f t="shared" si="428"/>
        <v>1560</v>
      </c>
      <c r="AJ124" s="163">
        <f t="shared" si="429"/>
        <v>1462.50</v>
      </c>
      <c r="AK124" s="162">
        <f t="shared" si="292"/>
        <v>1365</v>
      </c>
      <c r="AL124" s="163">
        <f t="shared" si="293"/>
        <v>1267.50</v>
      </c>
      <c r="AM124" s="162">
        <f t="shared" si="430"/>
        <v>1170</v>
      </c>
      <c r="AN124" s="163">
        <f t="shared" si="431"/>
        <v>1072.50</v>
      </c>
      <c r="AO124" s="203">
        <f t="shared" si="432"/>
        <v>975</v>
      </c>
      <c r="AP124" s="127">
        <v>75</v>
      </c>
      <c r="AQ124" s="510">
        <v>2850</v>
      </c>
      <c r="AR124" s="194">
        <f t="shared" si="522" ref="AR124:AR125">(AQ124/100)*80</f>
        <v>2280</v>
      </c>
      <c r="AS124" s="163">
        <f t="shared" si="433"/>
        <v>2137.50</v>
      </c>
      <c r="AT124" s="162">
        <f t="shared" si="434"/>
        <v>1995</v>
      </c>
      <c r="AU124" s="163">
        <f t="shared" si="435"/>
        <v>1852.50</v>
      </c>
      <c r="AV124" s="162">
        <f t="shared" si="436"/>
        <v>1710</v>
      </c>
      <c r="AW124" s="163">
        <f t="shared" si="437"/>
        <v>1567.50</v>
      </c>
      <c r="AX124" s="203">
        <f t="shared" si="438"/>
        <v>1425</v>
      </c>
      <c r="AY124" s="216"/>
      <c r="BL124" s="57"/>
    </row>
    <row r="125" spans="1:97" s="56" customFormat="1" ht="32" customHeight="1" thickBot="1">
      <c r="A125" s="145" t="s">
        <v>87</v>
      </c>
      <c r="B125" s="134" t="s">
        <v>88</v>
      </c>
      <c r="C125" s="135" t="s">
        <v>89</v>
      </c>
      <c r="D125" s="579">
        <v>300</v>
      </c>
      <c r="E125" s="187">
        <f t="shared" si="506"/>
        <v>240</v>
      </c>
      <c r="F125" s="161">
        <f t="shared" si="521"/>
        <v>225</v>
      </c>
      <c r="G125" s="187">
        <f t="shared" si="492"/>
        <v>210</v>
      </c>
      <c r="H125" s="161">
        <f t="shared" si="493"/>
        <v>195</v>
      </c>
      <c r="I125" s="187">
        <f t="shared" si="508"/>
        <v>180</v>
      </c>
      <c r="J125" s="334">
        <f t="shared" si="509"/>
        <v>165</v>
      </c>
      <c r="K125" s="549">
        <v>550</v>
      </c>
      <c r="L125" s="208">
        <f t="shared" si="510"/>
        <v>440</v>
      </c>
      <c r="M125" s="161">
        <f t="shared" si="511"/>
        <v>412.50</v>
      </c>
      <c r="N125" s="187">
        <f t="shared" si="494"/>
        <v>385</v>
      </c>
      <c r="O125" s="161">
        <f t="shared" si="495"/>
        <v>357.50</v>
      </c>
      <c r="P125" s="187">
        <f t="shared" si="512"/>
        <v>330</v>
      </c>
      <c r="Q125" s="161">
        <f t="shared" si="513"/>
        <v>302.50</v>
      </c>
      <c r="R125" s="255">
        <f t="shared" si="514"/>
        <v>275</v>
      </c>
      <c r="S125" s="549">
        <v>1000</v>
      </c>
      <c r="T125" s="208">
        <f t="shared" si="496"/>
        <v>800</v>
      </c>
      <c r="U125" s="161">
        <f t="shared" si="497"/>
        <v>750</v>
      </c>
      <c r="V125" s="187">
        <f t="shared" si="498"/>
        <v>700</v>
      </c>
      <c r="W125" s="161">
        <f t="shared" si="499"/>
        <v>650</v>
      </c>
      <c r="X125" s="187">
        <f t="shared" si="515"/>
        <v>600</v>
      </c>
      <c r="Y125" s="161">
        <f t="shared" si="516"/>
        <v>550</v>
      </c>
      <c r="Z125" s="255">
        <f t="shared" si="517"/>
        <v>500</v>
      </c>
      <c r="AA125" s="549">
        <f t="shared" si="367"/>
        <v>1400</v>
      </c>
      <c r="AB125" s="208">
        <f t="shared" si="518"/>
        <v>1120</v>
      </c>
      <c r="AC125" s="161">
        <f t="shared" si="519"/>
        <v>1050</v>
      </c>
      <c r="AD125" s="187">
        <f t="shared" si="290"/>
        <v>980</v>
      </c>
      <c r="AE125" s="161">
        <f t="shared" si="291"/>
        <v>910</v>
      </c>
      <c r="AF125" s="187">
        <f t="shared" si="520"/>
        <v>840</v>
      </c>
      <c r="AG125" s="128">
        <v>20</v>
      </c>
      <c r="AH125" s="554">
        <v>1650</v>
      </c>
      <c r="AI125" s="195">
        <f t="shared" si="428"/>
        <v>1320</v>
      </c>
      <c r="AJ125" s="189">
        <f t="shared" si="429"/>
        <v>1237.50</v>
      </c>
      <c r="AK125" s="188">
        <f t="shared" si="292"/>
        <v>1155</v>
      </c>
      <c r="AL125" s="189">
        <f t="shared" si="293"/>
        <v>1072.50</v>
      </c>
      <c r="AM125" s="188">
        <f t="shared" si="430"/>
        <v>990</v>
      </c>
      <c r="AN125" s="189">
        <f t="shared" si="431"/>
        <v>907.50</v>
      </c>
      <c r="AO125" s="204">
        <f t="shared" si="432"/>
        <v>825</v>
      </c>
      <c r="AP125" s="128">
        <v>30</v>
      </c>
      <c r="AQ125" s="554">
        <v>2400</v>
      </c>
      <c r="AR125" s="195">
        <f t="shared" si="522"/>
        <v>1920</v>
      </c>
      <c r="AS125" s="189">
        <f t="shared" si="433"/>
        <v>1800</v>
      </c>
      <c r="AT125" s="188">
        <f t="shared" si="434"/>
        <v>1680</v>
      </c>
      <c r="AU125" s="189">
        <f t="shared" si="435"/>
        <v>1560</v>
      </c>
      <c r="AV125" s="188">
        <f t="shared" si="436"/>
        <v>1440</v>
      </c>
      <c r="AW125" s="189">
        <f t="shared" si="437"/>
        <v>1320</v>
      </c>
      <c r="AX125" s="204">
        <f t="shared" si="438"/>
        <v>1200</v>
      </c>
      <c r="AY125" s="223"/>
      <c r="AZ125" s="65"/>
      <c r="BA125" s="65"/>
      <c r="BB125" s="65"/>
      <c r="BC125" s="65"/>
      <c r="BD125" s="65"/>
      <c r="BE125" s="65"/>
      <c r="BF125" s="65"/>
      <c r="BG125" s="65"/>
      <c r="BH125" s="65"/>
      <c r="BI125" s="65"/>
      <c r="BJ125" s="65"/>
      <c r="BK125" s="65"/>
      <c r="BL125" s="66"/>
      <c r="BM125" s="65"/>
      <c r="BN125" s="65"/>
      <c r="BO125" s="65"/>
      <c r="BP125" s="65"/>
      <c r="BQ125" s="65"/>
      <c r="BR125" s="65"/>
      <c r="BS125" s="65"/>
      <c r="BT125" s="65"/>
      <c r="BU125" s="65"/>
      <c r="BV125" s="65"/>
      <c r="BW125" s="65"/>
      <c r="BX125" s="65"/>
      <c r="BY125" s="65"/>
      <c r="BZ125" s="65"/>
      <c r="CA125" s="65"/>
      <c r="CB125" s="65"/>
      <c r="CC125" s="65"/>
      <c r="CD125" s="65"/>
      <c r="CE125" s="65"/>
      <c r="CF125" s="65"/>
      <c r="CG125" s="65"/>
      <c r="CH125" s="65"/>
      <c r="CI125" s="65"/>
      <c r="CJ125" s="65"/>
      <c r="CK125" s="65"/>
      <c r="CL125" s="65"/>
      <c r="CM125" s="65"/>
      <c r="CN125" s="65"/>
      <c r="CO125" s="65"/>
      <c r="CP125" s="65"/>
      <c r="CQ125" s="65"/>
      <c r="CR125" s="65"/>
      <c r="CS125" s="65"/>
    </row>
    <row r="126" spans="1:64" s="5" customFormat="1" ht="20">
      <c r="A126" s="150"/>
      <c r="B126" s="68"/>
      <c r="C126" s="68"/>
      <c r="D126" s="68"/>
      <c r="E126" s="68"/>
      <c r="F126" s="68"/>
      <c r="G126" s="68"/>
      <c r="H126" s="68"/>
      <c r="I126" s="68"/>
      <c r="J126" s="68"/>
      <c r="K126" s="68"/>
      <c r="L126" s="68"/>
      <c r="M126" s="68"/>
      <c r="N126" s="68"/>
      <c r="O126" s="68"/>
      <c r="P126" s="68"/>
      <c r="Q126" s="68"/>
      <c r="R126" s="68"/>
      <c r="S126" s="68"/>
      <c r="T126" s="68"/>
      <c r="U126" s="68"/>
      <c r="V126" s="68"/>
      <c r="W126" s="68"/>
      <c r="X126" s="68"/>
      <c r="Y126" s="68"/>
      <c r="Z126" s="68"/>
      <c r="AA126" s="68"/>
      <c r="AB126" s="68"/>
      <c r="AC126" s="68"/>
      <c r="AD126" s="68"/>
      <c r="AE126" s="68"/>
      <c r="AF126" s="68"/>
      <c r="AG126" s="68"/>
      <c r="AH126" s="68"/>
      <c r="AI126" s="68"/>
      <c r="AJ126" s="68"/>
      <c r="AK126" s="68"/>
      <c r="AL126" s="68"/>
      <c r="AM126" s="68"/>
      <c r="AN126" s="68"/>
      <c r="AO126" s="68"/>
      <c r="AP126" s="68"/>
      <c r="AQ126" s="125"/>
      <c r="AR126" s="125"/>
      <c r="AS126" s="125"/>
      <c r="AT126" s="125"/>
      <c r="AU126" s="125"/>
      <c r="AV126" s="125"/>
      <c r="AW126" s="125"/>
      <c r="AX126" s="125"/>
      <c r="AY126" s="230"/>
      <c r="BL126" s="12"/>
    </row>
    <row r="127" spans="1:64" s="5" customFormat="1" ht="20">
      <c r="A127" s="460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36"/>
      <c r="AB127" s="36"/>
      <c r="AC127" s="36"/>
      <c r="AD127" s="36"/>
      <c r="AE127" s="36"/>
      <c r="AF127" s="36"/>
      <c r="AG127" s="461"/>
      <c r="AH127" s="29"/>
      <c r="AI127" s="29"/>
      <c r="AJ127" s="29"/>
      <c r="AK127" s="29"/>
      <c r="AL127" s="29"/>
      <c r="AM127" s="29"/>
      <c r="AN127" s="29"/>
      <c r="AO127" s="29"/>
      <c r="AP127" s="461"/>
      <c r="AQ127" s="36"/>
      <c r="AR127" s="36"/>
      <c r="AS127" s="36"/>
      <c r="AT127" s="36"/>
      <c r="AU127" s="36"/>
      <c r="AV127" s="36"/>
      <c r="AW127" s="36"/>
      <c r="AX127" s="36"/>
      <c r="AY127" s="609"/>
      <c r="BL127" s="12"/>
    </row>
    <row r="128" spans="1:64" s="5" customFormat="1" ht="20">
      <c r="A128" s="460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36"/>
      <c r="AB128" s="36"/>
      <c r="AC128" s="36"/>
      <c r="AD128" s="36"/>
      <c r="AE128" s="36"/>
      <c r="AF128" s="36"/>
      <c r="AG128" s="461"/>
      <c r="AH128" s="29"/>
      <c r="AI128" s="29"/>
      <c r="AJ128" s="29"/>
      <c r="AK128" s="29"/>
      <c r="AL128" s="29"/>
      <c r="AM128" s="29"/>
      <c r="AN128" s="29"/>
      <c r="AO128" s="29"/>
      <c r="AP128" s="461"/>
      <c r="AQ128" s="36"/>
      <c r="AR128" s="36"/>
      <c r="AS128" s="36"/>
      <c r="AT128" s="36"/>
      <c r="AU128" s="36"/>
      <c r="AV128" s="36"/>
      <c r="AW128" s="36"/>
      <c r="AX128" s="36"/>
      <c r="AY128" s="609"/>
      <c r="BL128" s="12"/>
    </row>
    <row r="129" spans="1:64" s="5" customFormat="1" ht="10" customHeight="1" thickBot="1">
      <c r="A129" s="610"/>
      <c r="B129" s="611"/>
      <c r="C129" s="611"/>
      <c r="D129" s="611"/>
      <c r="E129" s="611"/>
      <c r="F129" s="611"/>
      <c r="G129" s="611"/>
      <c r="H129" s="611"/>
      <c r="I129" s="611"/>
      <c r="J129" s="611"/>
      <c r="K129" s="611"/>
      <c r="L129" s="611"/>
      <c r="M129" s="611"/>
      <c r="N129" s="611"/>
      <c r="O129" s="611"/>
      <c r="P129" s="611"/>
      <c r="Q129" s="611"/>
      <c r="R129" s="611"/>
      <c r="S129" s="611"/>
      <c r="T129" s="611"/>
      <c r="U129" s="611"/>
      <c r="V129" s="611"/>
      <c r="W129" s="611"/>
      <c r="X129" s="611"/>
      <c r="Y129" s="611"/>
      <c r="Z129" s="611"/>
      <c r="AA129" s="612"/>
      <c r="AB129" s="612"/>
      <c r="AC129" s="612"/>
      <c r="AD129" s="612"/>
      <c r="AE129" s="612"/>
      <c r="AF129" s="612"/>
      <c r="AG129" s="613"/>
      <c r="AH129" s="614"/>
      <c r="AI129" s="614"/>
      <c r="AJ129" s="614"/>
      <c r="AK129" s="614"/>
      <c r="AL129" s="614"/>
      <c r="AM129" s="614"/>
      <c r="AN129" s="614"/>
      <c r="AO129" s="614"/>
      <c r="AP129" s="613"/>
      <c r="AQ129" s="612"/>
      <c r="AR129" s="612"/>
      <c r="AS129" s="612"/>
      <c r="AT129" s="612"/>
      <c r="AU129" s="612"/>
      <c r="AV129" s="612"/>
      <c r="AW129" s="612"/>
      <c r="AX129" s="612"/>
      <c r="AY129" s="615"/>
      <c r="BL129" s="12"/>
    </row>
    <row r="130" spans="1:64" s="5" customFormat="1" ht="21" hidden="1" thickBot="1">
      <c r="A130" s="151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40"/>
      <c r="AB130" s="40"/>
      <c r="AC130" s="40"/>
      <c r="AD130" s="40"/>
      <c r="AE130" s="40"/>
      <c r="AF130" s="40"/>
      <c r="AG130" s="15"/>
      <c r="AH130" s="33"/>
      <c r="AI130" s="33"/>
      <c r="AJ130" s="33"/>
      <c r="AK130" s="33"/>
      <c r="AL130" s="33"/>
      <c r="AM130" s="33"/>
      <c r="AN130" s="33"/>
      <c r="AO130" s="33"/>
      <c r="AP130" s="15"/>
      <c r="AQ130" s="40"/>
      <c r="AR130" s="40"/>
      <c r="AS130" s="40"/>
      <c r="AT130" s="40"/>
      <c r="AU130" s="40"/>
      <c r="AV130" s="40"/>
      <c r="AW130" s="40"/>
      <c r="AX130" s="40"/>
      <c r="AY130" s="231"/>
      <c r="BL130" s="12"/>
    </row>
    <row r="131" spans="1:64" s="5" customFormat="1" ht="17" customHeight="1" thickBot="1">
      <c r="A131" s="172"/>
      <c r="B131" s="173"/>
      <c r="C131" s="173"/>
      <c r="D131" s="173"/>
      <c r="E131" s="173"/>
      <c r="F131" s="173"/>
      <c r="G131" s="173"/>
      <c r="H131" s="173"/>
      <c r="I131" s="173"/>
      <c r="J131" s="173"/>
      <c r="K131" s="173"/>
      <c r="L131" s="173"/>
      <c r="M131" s="173"/>
      <c r="N131" s="173"/>
      <c r="O131" s="173"/>
      <c r="P131" s="173"/>
      <c r="Q131" s="173"/>
      <c r="R131" s="173"/>
      <c r="S131" s="173"/>
      <c r="T131" s="173"/>
      <c r="U131" s="173"/>
      <c r="V131" s="173"/>
      <c r="W131" s="173"/>
      <c r="X131" s="173"/>
      <c r="Y131" s="173"/>
      <c r="Z131" s="173"/>
      <c r="AA131" s="173"/>
      <c r="AB131" s="173"/>
      <c r="AC131" s="173"/>
      <c r="AD131" s="173"/>
      <c r="AE131" s="173"/>
      <c r="AF131" s="173"/>
      <c r="AG131" s="173"/>
      <c r="AH131" s="173"/>
      <c r="AI131" s="173"/>
      <c r="AJ131" s="173"/>
      <c r="AK131" s="173"/>
      <c r="AL131" s="173"/>
      <c r="AM131" s="173"/>
      <c r="AN131" s="173"/>
      <c r="AO131" s="173"/>
      <c r="AP131" s="173"/>
      <c r="AQ131" s="173"/>
      <c r="AR131" s="173"/>
      <c r="AS131" s="173"/>
      <c r="AT131" s="173"/>
      <c r="AU131" s="173"/>
      <c r="AV131" s="173"/>
      <c r="AW131" s="173"/>
      <c r="AX131" s="173"/>
      <c r="AY131" s="224"/>
      <c r="BL131" s="12"/>
    </row>
    <row r="132" spans="1:64" s="5" customFormat="1" ht="40" customHeight="1" thickBot="1">
      <c r="A132" s="464" t="s">
        <v>138</v>
      </c>
      <c r="B132" s="465"/>
      <c r="C132" s="466"/>
      <c r="D132" s="742" t="s">
        <v>220</v>
      </c>
      <c r="E132" s="742"/>
      <c r="F132" s="742"/>
      <c r="G132" s="742"/>
      <c r="H132" s="742"/>
      <c r="I132" s="743"/>
      <c r="J132" s="743"/>
      <c r="K132" s="471"/>
      <c r="L132" s="466"/>
      <c r="M132" s="466"/>
      <c r="N132" s="466"/>
      <c r="O132" s="466"/>
      <c r="P132" s="466"/>
      <c r="Q132" s="466"/>
      <c r="R132" s="466"/>
      <c r="S132" s="466"/>
      <c r="T132" s="466"/>
      <c r="U132" s="466"/>
      <c r="V132" s="466"/>
      <c r="W132" s="466"/>
      <c r="X132" s="466"/>
      <c r="Y132" s="466"/>
      <c r="Z132" s="466"/>
      <c r="AA132" s="468"/>
      <c r="AB132" s="468"/>
      <c r="AC132" s="468"/>
      <c r="AD132" s="466"/>
      <c r="AE132" s="466"/>
      <c r="AF132" s="466"/>
      <c r="AG132" s="744" t="s">
        <v>221</v>
      </c>
      <c r="AH132" s="744"/>
      <c r="AI132" s="745"/>
      <c r="AJ132" s="745"/>
      <c r="AK132" s="745"/>
      <c r="AL132" s="745"/>
      <c r="AM132" s="744"/>
      <c r="AN132" s="744"/>
      <c r="AO132" s="744"/>
      <c r="AP132" s="744"/>
      <c r="AQ132" s="744"/>
      <c r="AR132" s="472"/>
      <c r="AS132" s="472"/>
      <c r="AT132" s="466"/>
      <c r="AU132" s="466"/>
      <c r="AV132" s="466"/>
      <c r="AW132" s="466"/>
      <c r="AX132" s="466"/>
      <c r="AY132" s="473"/>
      <c r="BL132" s="12"/>
    </row>
    <row r="133" spans="1:64" s="5" customFormat="1" ht="32" customHeight="1">
      <c r="A133" s="142" t="s">
        <v>140</v>
      </c>
      <c r="B133" s="129"/>
      <c r="C133" s="130" t="s">
        <v>24</v>
      </c>
      <c r="D133" s="138">
        <v>400</v>
      </c>
      <c r="E133" s="338">
        <f t="shared" si="506"/>
        <v>320</v>
      </c>
      <c r="F133" s="253">
        <f t="shared" si="521"/>
        <v>300</v>
      </c>
      <c r="G133" s="331">
        <f t="shared" si="523" ref="G133:G141">(D133/100)*70</f>
        <v>280</v>
      </c>
      <c r="H133" s="333">
        <f t="shared" si="524" ref="H133:H141">(D133/100)*65</f>
        <v>260</v>
      </c>
      <c r="I133" s="311"/>
      <c r="J133" s="308"/>
      <c r="K133" s="308"/>
      <c r="L133" s="304"/>
      <c r="M133" s="304"/>
      <c r="N133" s="304"/>
      <c r="O133" s="304"/>
      <c r="P133" s="304"/>
      <c r="Q133" s="304"/>
      <c r="R133" s="304"/>
      <c r="S133" s="304"/>
      <c r="T133" s="304"/>
      <c r="U133" s="304"/>
      <c r="V133" s="304"/>
      <c r="W133" s="304"/>
      <c r="X133" s="304"/>
      <c r="Y133" s="304"/>
      <c r="Z133" s="304"/>
      <c r="AA133" s="305"/>
      <c r="AB133" s="325"/>
      <c r="AC133" s="325"/>
      <c r="AD133" s="306"/>
      <c r="AE133" s="303"/>
      <c r="AF133" s="307"/>
      <c r="AG133" s="138">
        <v>5200</v>
      </c>
      <c r="AH133" s="252">
        <f t="shared" si="525" ref="AH133:AH141">(AG133/100)*80</f>
        <v>4160</v>
      </c>
      <c r="AI133" s="253">
        <f t="shared" si="526" ref="AI133:AI141">(AG133/100)*75</f>
        <v>3900</v>
      </c>
      <c r="AJ133" s="331">
        <f t="shared" si="527" ref="AJ133:AJ141">(AG133/100)*70</f>
        <v>3640</v>
      </c>
      <c r="AK133" s="253">
        <f t="shared" si="528" ref="AK133:AK141">(AG133/100)*65</f>
        <v>3380</v>
      </c>
      <c r="AL133" s="254">
        <f>(AG133/100)*60</f>
        <v>3120</v>
      </c>
      <c r="AM133" s="512"/>
      <c r="AN133" s="159"/>
      <c r="AO133" s="160"/>
      <c r="AP133" s="481"/>
      <c r="AQ133" s="607"/>
      <c r="AR133" s="327"/>
      <c r="AS133" s="327"/>
      <c r="AT133" s="313"/>
      <c r="AU133" s="314"/>
      <c r="AV133" s="315"/>
      <c r="AW133" s="315"/>
      <c r="AX133" s="316"/>
      <c r="AY133" s="214"/>
      <c r="BL133" s="12"/>
    </row>
    <row r="134" spans="1:64" s="5" customFormat="1" ht="32" customHeight="1">
      <c r="A134" s="143" t="s">
        <v>141</v>
      </c>
      <c r="B134" s="131"/>
      <c r="C134" s="132" t="s">
        <v>24</v>
      </c>
      <c r="D134" s="139">
        <v>400</v>
      </c>
      <c r="E134" s="339">
        <f t="shared" si="506"/>
        <v>320</v>
      </c>
      <c r="F134" s="160">
        <f t="shared" si="521"/>
        <v>300</v>
      </c>
      <c r="G134" s="159">
        <f t="shared" si="523"/>
        <v>280</v>
      </c>
      <c r="H134" s="335">
        <f t="shared" si="524"/>
        <v>260</v>
      </c>
      <c r="I134" s="311"/>
      <c r="J134" s="308"/>
      <c r="K134" s="308"/>
      <c r="L134" s="309"/>
      <c r="M134" s="309"/>
      <c r="N134" s="309"/>
      <c r="O134" s="309"/>
      <c r="P134" s="309"/>
      <c r="Q134" s="309"/>
      <c r="R134" s="309"/>
      <c r="S134" s="309"/>
      <c r="T134" s="309"/>
      <c r="U134" s="309"/>
      <c r="V134" s="309"/>
      <c r="W134" s="309"/>
      <c r="X134" s="309"/>
      <c r="Y134" s="309"/>
      <c r="Z134" s="309"/>
      <c r="AA134" s="310"/>
      <c r="AB134" s="326"/>
      <c r="AC134" s="326"/>
      <c r="AD134" s="311"/>
      <c r="AE134" s="308"/>
      <c r="AF134" s="312"/>
      <c r="AG134" s="139">
        <v>5200</v>
      </c>
      <c r="AH134" s="207">
        <f t="shared" si="525"/>
        <v>4160</v>
      </c>
      <c r="AI134" s="160">
        <f t="shared" si="526"/>
        <v>3900</v>
      </c>
      <c r="AJ134" s="159">
        <f t="shared" si="527"/>
        <v>3640</v>
      </c>
      <c r="AK134" s="160">
        <f t="shared" si="528"/>
        <v>3380</v>
      </c>
      <c r="AL134" s="256">
        <f t="shared" si="529" ref="AL134:AL141">(AG134/100)*60</f>
        <v>3120</v>
      </c>
      <c r="AM134" s="512"/>
      <c r="AN134" s="159"/>
      <c r="AO134" s="160"/>
      <c r="AP134" s="481"/>
      <c r="AQ134" s="607"/>
      <c r="AR134" s="326"/>
      <c r="AS134" s="326"/>
      <c r="AT134" s="317"/>
      <c r="AU134" s="308"/>
      <c r="AV134" s="312"/>
      <c r="AW134" s="312"/>
      <c r="AX134" s="318"/>
      <c r="AY134" s="215"/>
      <c r="BL134" s="12"/>
    </row>
    <row r="135" spans="1:64" s="5" customFormat="1" ht="32" customHeight="1">
      <c r="A135" s="143" t="s">
        <v>142</v>
      </c>
      <c r="B135" s="131"/>
      <c r="C135" s="132" t="s">
        <v>24</v>
      </c>
      <c r="D135" s="139">
        <v>400</v>
      </c>
      <c r="E135" s="339">
        <f t="shared" si="506"/>
        <v>320</v>
      </c>
      <c r="F135" s="160">
        <f t="shared" si="521"/>
        <v>300</v>
      </c>
      <c r="G135" s="159">
        <f t="shared" si="523"/>
        <v>280</v>
      </c>
      <c r="H135" s="335">
        <f t="shared" si="524"/>
        <v>260</v>
      </c>
      <c r="I135" s="311"/>
      <c r="J135" s="308"/>
      <c r="K135" s="308"/>
      <c r="L135" s="309"/>
      <c r="M135" s="309"/>
      <c r="N135" s="309"/>
      <c r="O135" s="309"/>
      <c r="P135" s="309"/>
      <c r="Q135" s="309"/>
      <c r="R135" s="309"/>
      <c r="S135" s="309"/>
      <c r="T135" s="309"/>
      <c r="U135" s="309"/>
      <c r="V135" s="309"/>
      <c r="W135" s="309"/>
      <c r="X135" s="309"/>
      <c r="Y135" s="309"/>
      <c r="Z135" s="309"/>
      <c r="AA135" s="310"/>
      <c r="AB135" s="326"/>
      <c r="AC135" s="326"/>
      <c r="AD135" s="311"/>
      <c r="AE135" s="308"/>
      <c r="AF135" s="312"/>
      <c r="AG135" s="139">
        <v>5200</v>
      </c>
      <c r="AH135" s="207">
        <f t="shared" si="525"/>
        <v>4160</v>
      </c>
      <c r="AI135" s="160">
        <f t="shared" si="526"/>
        <v>3900</v>
      </c>
      <c r="AJ135" s="159">
        <f t="shared" si="527"/>
        <v>3640</v>
      </c>
      <c r="AK135" s="160">
        <f t="shared" si="528"/>
        <v>3380</v>
      </c>
      <c r="AL135" s="256">
        <f t="shared" si="529"/>
        <v>3120</v>
      </c>
      <c r="AM135" s="512"/>
      <c r="AN135" s="159"/>
      <c r="AO135" s="160"/>
      <c r="AP135" s="481"/>
      <c r="AQ135" s="607"/>
      <c r="AR135" s="326"/>
      <c r="AS135" s="326"/>
      <c r="AT135" s="317"/>
      <c r="AU135" s="308"/>
      <c r="AV135" s="312"/>
      <c r="AW135" s="312"/>
      <c r="AX135" s="318"/>
      <c r="AY135" s="215"/>
      <c r="BL135" s="12"/>
    </row>
    <row r="136" spans="1:64" s="5" customFormat="1" ht="32" customHeight="1">
      <c r="A136" s="143" t="s">
        <v>143</v>
      </c>
      <c r="B136" s="131"/>
      <c r="C136" s="132" t="s">
        <v>24</v>
      </c>
      <c r="D136" s="139">
        <v>400</v>
      </c>
      <c r="E136" s="339">
        <f t="shared" si="506"/>
        <v>320</v>
      </c>
      <c r="F136" s="160">
        <f t="shared" si="521"/>
        <v>300</v>
      </c>
      <c r="G136" s="159">
        <f t="shared" si="523"/>
        <v>280</v>
      </c>
      <c r="H136" s="335">
        <f t="shared" si="524"/>
        <v>260</v>
      </c>
      <c r="I136" s="311"/>
      <c r="J136" s="308"/>
      <c r="K136" s="308"/>
      <c r="L136" s="309"/>
      <c r="M136" s="309"/>
      <c r="N136" s="309"/>
      <c r="O136" s="309"/>
      <c r="P136" s="309"/>
      <c r="Q136" s="309"/>
      <c r="R136" s="309"/>
      <c r="S136" s="309"/>
      <c r="T136" s="309"/>
      <c r="U136" s="309"/>
      <c r="V136" s="309"/>
      <c r="W136" s="309"/>
      <c r="X136" s="309"/>
      <c r="Y136" s="309"/>
      <c r="Z136" s="309"/>
      <c r="AA136" s="310"/>
      <c r="AB136" s="326"/>
      <c r="AC136" s="326"/>
      <c r="AD136" s="311"/>
      <c r="AE136" s="308"/>
      <c r="AF136" s="312"/>
      <c r="AG136" s="139">
        <v>5200</v>
      </c>
      <c r="AH136" s="207">
        <f t="shared" si="525"/>
        <v>4160</v>
      </c>
      <c r="AI136" s="160">
        <f t="shared" si="526"/>
        <v>3900</v>
      </c>
      <c r="AJ136" s="159">
        <f t="shared" si="527"/>
        <v>3640</v>
      </c>
      <c r="AK136" s="160">
        <f t="shared" si="528"/>
        <v>3380</v>
      </c>
      <c r="AL136" s="256">
        <f t="shared" si="529"/>
        <v>3120</v>
      </c>
      <c r="AM136" s="512"/>
      <c r="AN136" s="159"/>
      <c r="AO136" s="160"/>
      <c r="AP136" s="481"/>
      <c r="AQ136" s="607"/>
      <c r="AR136" s="326"/>
      <c r="AS136" s="326"/>
      <c r="AT136" s="317"/>
      <c r="AU136" s="308"/>
      <c r="AV136" s="312"/>
      <c r="AW136" s="312"/>
      <c r="AX136" s="318"/>
      <c r="AY136" s="215"/>
      <c r="BL136" s="12"/>
    </row>
    <row r="137" spans="1:64" s="5" customFormat="1" ht="32" customHeight="1">
      <c r="A137" s="143" t="s">
        <v>139</v>
      </c>
      <c r="B137" s="131"/>
      <c r="C137" s="132" t="s">
        <v>24</v>
      </c>
      <c r="D137" s="139">
        <v>400</v>
      </c>
      <c r="E137" s="339">
        <f t="shared" si="506"/>
        <v>320</v>
      </c>
      <c r="F137" s="160">
        <f t="shared" si="521"/>
        <v>300</v>
      </c>
      <c r="G137" s="159">
        <f t="shared" si="523"/>
        <v>280</v>
      </c>
      <c r="H137" s="335">
        <f t="shared" si="524"/>
        <v>260</v>
      </c>
      <c r="I137" s="311"/>
      <c r="J137" s="308"/>
      <c r="K137" s="308"/>
      <c r="L137" s="309"/>
      <c r="M137" s="309"/>
      <c r="N137" s="309"/>
      <c r="O137" s="309"/>
      <c r="P137" s="309"/>
      <c r="Q137" s="309"/>
      <c r="R137" s="309"/>
      <c r="S137" s="309"/>
      <c r="T137" s="309"/>
      <c r="U137" s="309"/>
      <c r="V137" s="309"/>
      <c r="W137" s="309"/>
      <c r="X137" s="309"/>
      <c r="Y137" s="309"/>
      <c r="Z137" s="309"/>
      <c r="AA137" s="310"/>
      <c r="AB137" s="326"/>
      <c r="AC137" s="326"/>
      <c r="AD137" s="311"/>
      <c r="AE137" s="308"/>
      <c r="AF137" s="312"/>
      <c r="AG137" s="139">
        <v>5200</v>
      </c>
      <c r="AH137" s="207">
        <f t="shared" si="525"/>
        <v>4160</v>
      </c>
      <c r="AI137" s="160">
        <f t="shared" si="526"/>
        <v>3900</v>
      </c>
      <c r="AJ137" s="159">
        <f t="shared" si="527"/>
        <v>3640</v>
      </c>
      <c r="AK137" s="160">
        <f t="shared" si="528"/>
        <v>3380</v>
      </c>
      <c r="AL137" s="256">
        <f t="shared" si="529"/>
        <v>3120</v>
      </c>
      <c r="AM137" s="512"/>
      <c r="AN137" s="159"/>
      <c r="AO137" s="160"/>
      <c r="AP137" s="481"/>
      <c r="AQ137" s="607"/>
      <c r="AR137" s="326"/>
      <c r="AS137" s="326"/>
      <c r="AT137" s="317"/>
      <c r="AU137" s="308"/>
      <c r="AV137" s="312"/>
      <c r="AW137" s="312"/>
      <c r="AX137" s="318"/>
      <c r="AY137" s="215"/>
      <c r="BL137" s="12"/>
    </row>
    <row r="138" spans="1:64" s="5" customFormat="1" ht="32" customHeight="1">
      <c r="A138" s="143" t="s">
        <v>144</v>
      </c>
      <c r="B138" s="131"/>
      <c r="C138" s="132" t="s">
        <v>24</v>
      </c>
      <c r="D138" s="139">
        <v>400</v>
      </c>
      <c r="E138" s="339">
        <f t="shared" si="506"/>
        <v>320</v>
      </c>
      <c r="F138" s="160">
        <f t="shared" si="521"/>
        <v>300</v>
      </c>
      <c r="G138" s="159">
        <f t="shared" si="523"/>
        <v>280</v>
      </c>
      <c r="H138" s="335">
        <f t="shared" si="524"/>
        <v>260</v>
      </c>
      <c r="I138" s="311"/>
      <c r="J138" s="308"/>
      <c r="K138" s="308"/>
      <c r="L138" s="309"/>
      <c r="M138" s="309"/>
      <c r="N138" s="309"/>
      <c r="O138" s="309"/>
      <c r="P138" s="309"/>
      <c r="Q138" s="309"/>
      <c r="R138" s="309"/>
      <c r="S138" s="309"/>
      <c r="T138" s="309"/>
      <c r="U138" s="309"/>
      <c r="V138" s="309"/>
      <c r="W138" s="309"/>
      <c r="X138" s="309"/>
      <c r="Y138" s="309"/>
      <c r="Z138" s="309"/>
      <c r="AA138" s="310"/>
      <c r="AB138" s="326"/>
      <c r="AC138" s="326"/>
      <c r="AD138" s="311"/>
      <c r="AE138" s="308"/>
      <c r="AF138" s="312"/>
      <c r="AG138" s="139">
        <v>5200</v>
      </c>
      <c r="AH138" s="207">
        <f t="shared" si="525"/>
        <v>4160</v>
      </c>
      <c r="AI138" s="160">
        <f t="shared" si="526"/>
        <v>3900</v>
      </c>
      <c r="AJ138" s="159">
        <f t="shared" si="527"/>
        <v>3640</v>
      </c>
      <c r="AK138" s="160">
        <f t="shared" si="528"/>
        <v>3380</v>
      </c>
      <c r="AL138" s="256">
        <f t="shared" si="529"/>
        <v>3120</v>
      </c>
      <c r="AM138" s="512"/>
      <c r="AN138" s="159"/>
      <c r="AO138" s="160"/>
      <c r="AP138" s="481"/>
      <c r="AQ138" s="607"/>
      <c r="AR138" s="326"/>
      <c r="AS138" s="326"/>
      <c r="AT138" s="317"/>
      <c r="AU138" s="308"/>
      <c r="AV138" s="312"/>
      <c r="AW138" s="312"/>
      <c r="AX138" s="318"/>
      <c r="AY138" s="216"/>
      <c r="BL138" s="12"/>
    </row>
    <row r="139" spans="1:64" s="5" customFormat="1" ht="32" customHeight="1">
      <c r="A139" s="143" t="s">
        <v>145</v>
      </c>
      <c r="B139" s="131"/>
      <c r="C139" s="132" t="s">
        <v>24</v>
      </c>
      <c r="D139" s="139">
        <v>400</v>
      </c>
      <c r="E139" s="339">
        <f t="shared" si="506"/>
        <v>320</v>
      </c>
      <c r="F139" s="160">
        <f t="shared" si="521"/>
        <v>300</v>
      </c>
      <c r="G139" s="159">
        <f t="shared" si="523"/>
        <v>280</v>
      </c>
      <c r="H139" s="335">
        <f t="shared" si="524"/>
        <v>260</v>
      </c>
      <c r="I139" s="311"/>
      <c r="J139" s="308"/>
      <c r="K139" s="308"/>
      <c r="L139" s="309"/>
      <c r="M139" s="309"/>
      <c r="N139" s="309"/>
      <c r="O139" s="309"/>
      <c r="P139" s="309"/>
      <c r="Q139" s="309"/>
      <c r="R139" s="309"/>
      <c r="S139" s="309"/>
      <c r="T139" s="309"/>
      <c r="U139" s="309"/>
      <c r="V139" s="309"/>
      <c r="W139" s="309"/>
      <c r="X139" s="309"/>
      <c r="Y139" s="309"/>
      <c r="Z139" s="309"/>
      <c r="AA139" s="310"/>
      <c r="AB139" s="326"/>
      <c r="AC139" s="326"/>
      <c r="AD139" s="311"/>
      <c r="AE139" s="308"/>
      <c r="AF139" s="312"/>
      <c r="AG139" s="139">
        <v>5200</v>
      </c>
      <c r="AH139" s="207">
        <f t="shared" si="525"/>
        <v>4160</v>
      </c>
      <c r="AI139" s="160">
        <f t="shared" si="526"/>
        <v>3900</v>
      </c>
      <c r="AJ139" s="159">
        <f t="shared" si="527"/>
        <v>3640</v>
      </c>
      <c r="AK139" s="160">
        <f t="shared" si="528"/>
        <v>3380</v>
      </c>
      <c r="AL139" s="256">
        <f t="shared" si="529"/>
        <v>3120</v>
      </c>
      <c r="AM139" s="512"/>
      <c r="AN139" s="159"/>
      <c r="AO139" s="160"/>
      <c r="AP139" s="481"/>
      <c r="AQ139" s="607"/>
      <c r="AR139" s="326"/>
      <c r="AS139" s="326"/>
      <c r="AT139" s="317"/>
      <c r="AU139" s="308"/>
      <c r="AV139" s="312"/>
      <c r="AW139" s="312"/>
      <c r="AX139" s="318"/>
      <c r="AY139" s="216"/>
      <c r="BL139" s="12"/>
    </row>
    <row r="140" spans="1:64" s="56" customFormat="1" ht="32" customHeight="1">
      <c r="A140" s="143" t="s">
        <v>146</v>
      </c>
      <c r="B140" s="131"/>
      <c r="C140" s="132" t="s">
        <v>24</v>
      </c>
      <c r="D140" s="139">
        <v>400</v>
      </c>
      <c r="E140" s="339">
        <f t="shared" si="506"/>
        <v>320</v>
      </c>
      <c r="F140" s="160">
        <f t="shared" si="521"/>
        <v>300</v>
      </c>
      <c r="G140" s="159">
        <f t="shared" si="523"/>
        <v>280</v>
      </c>
      <c r="H140" s="335">
        <f t="shared" si="524"/>
        <v>260</v>
      </c>
      <c r="I140" s="311"/>
      <c r="J140" s="308"/>
      <c r="K140" s="308"/>
      <c r="L140" s="309"/>
      <c r="M140" s="309"/>
      <c r="N140" s="309"/>
      <c r="O140" s="309"/>
      <c r="P140" s="309"/>
      <c r="Q140" s="309"/>
      <c r="R140" s="309"/>
      <c r="S140" s="309"/>
      <c r="T140" s="309"/>
      <c r="U140" s="309"/>
      <c r="V140" s="309"/>
      <c r="W140" s="309"/>
      <c r="X140" s="309"/>
      <c r="Y140" s="309"/>
      <c r="Z140" s="309"/>
      <c r="AA140" s="310"/>
      <c r="AB140" s="326"/>
      <c r="AC140" s="326"/>
      <c r="AD140" s="311"/>
      <c r="AE140" s="308"/>
      <c r="AF140" s="312"/>
      <c r="AG140" s="139">
        <v>5200</v>
      </c>
      <c r="AH140" s="207">
        <f t="shared" si="525"/>
        <v>4160</v>
      </c>
      <c r="AI140" s="160">
        <f t="shared" si="526"/>
        <v>3900</v>
      </c>
      <c r="AJ140" s="159">
        <f t="shared" si="527"/>
        <v>3640</v>
      </c>
      <c r="AK140" s="160">
        <f t="shared" si="528"/>
        <v>3380</v>
      </c>
      <c r="AL140" s="256">
        <f t="shared" si="529"/>
        <v>3120</v>
      </c>
      <c r="AM140" s="512"/>
      <c r="AN140" s="159"/>
      <c r="AO140" s="160"/>
      <c r="AP140" s="481"/>
      <c r="AQ140" s="607"/>
      <c r="AR140" s="326"/>
      <c r="AS140" s="326"/>
      <c r="AT140" s="317"/>
      <c r="AU140" s="308"/>
      <c r="AV140" s="312"/>
      <c r="AW140" s="312"/>
      <c r="AX140" s="318"/>
      <c r="AY140" s="215"/>
      <c r="BL140" s="57"/>
    </row>
    <row r="141" spans="1:64" s="56" customFormat="1" ht="32" customHeight="1" thickBot="1">
      <c r="A141" s="145" t="s">
        <v>147</v>
      </c>
      <c r="B141" s="134"/>
      <c r="C141" s="135" t="s">
        <v>24</v>
      </c>
      <c r="D141" s="109">
        <v>400</v>
      </c>
      <c r="E141" s="340">
        <f t="shared" si="506"/>
        <v>320</v>
      </c>
      <c r="F141" s="161">
        <f t="shared" si="521"/>
        <v>300</v>
      </c>
      <c r="G141" s="187">
        <f t="shared" si="523"/>
        <v>280</v>
      </c>
      <c r="H141" s="334">
        <f t="shared" si="524"/>
        <v>260</v>
      </c>
      <c r="I141" s="616"/>
      <c r="J141" s="617"/>
      <c r="K141" s="617"/>
      <c r="L141" s="618"/>
      <c r="M141" s="618"/>
      <c r="N141" s="618"/>
      <c r="O141" s="618"/>
      <c r="P141" s="618"/>
      <c r="Q141" s="618"/>
      <c r="R141" s="618"/>
      <c r="S141" s="618"/>
      <c r="T141" s="618"/>
      <c r="U141" s="618"/>
      <c r="V141" s="618"/>
      <c r="W141" s="618"/>
      <c r="X141" s="618"/>
      <c r="Y141" s="618"/>
      <c r="Z141" s="618"/>
      <c r="AA141" s="619"/>
      <c r="AB141" s="620"/>
      <c r="AC141" s="620"/>
      <c r="AD141" s="616"/>
      <c r="AE141" s="617"/>
      <c r="AF141" s="621"/>
      <c r="AG141" s="109">
        <v>5200</v>
      </c>
      <c r="AH141" s="208">
        <f t="shared" si="525"/>
        <v>4160</v>
      </c>
      <c r="AI141" s="161">
        <f t="shared" si="526"/>
        <v>3900</v>
      </c>
      <c r="AJ141" s="187">
        <f t="shared" si="527"/>
        <v>3640</v>
      </c>
      <c r="AK141" s="161">
        <f t="shared" si="528"/>
        <v>3380</v>
      </c>
      <c r="AL141" s="255">
        <f t="shared" si="529"/>
        <v>3120</v>
      </c>
      <c r="AM141" s="622"/>
      <c r="AN141" s="187"/>
      <c r="AO141" s="161"/>
      <c r="AP141" s="482"/>
      <c r="AQ141" s="623"/>
      <c r="AR141" s="620"/>
      <c r="AS141" s="620"/>
      <c r="AT141" s="624"/>
      <c r="AU141" s="617"/>
      <c r="AV141" s="621"/>
      <c r="AW141" s="621"/>
      <c r="AX141" s="332"/>
      <c r="AY141" s="217"/>
      <c r="BL141" s="57"/>
    </row>
    <row r="142" spans="1:64" s="5" customFormat="1" ht="20">
      <c r="A142" s="151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40"/>
      <c r="AB142" s="40"/>
      <c r="AC142" s="40"/>
      <c r="AD142" s="40"/>
      <c r="AE142" s="40"/>
      <c r="AF142" s="40"/>
      <c r="AG142" s="15"/>
      <c r="AH142" s="33"/>
      <c r="AI142" s="33"/>
      <c r="AJ142" s="33"/>
      <c r="AK142" s="33"/>
      <c r="AL142" s="33"/>
      <c r="AM142" s="33"/>
      <c r="AN142" s="33"/>
      <c r="AO142" s="33"/>
      <c r="AP142" s="15"/>
      <c r="AQ142" s="40"/>
      <c r="AR142" s="40"/>
      <c r="AS142" s="40"/>
      <c r="AT142" s="40"/>
      <c r="AU142" s="40"/>
      <c r="AV142" s="40"/>
      <c r="AW142" s="40"/>
      <c r="AX142" s="40"/>
      <c r="AY142" s="231"/>
      <c r="BL142" s="12"/>
    </row>
    <row r="143" spans="1:64" s="5" customFormat="1" ht="20">
      <c r="A143" s="56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40"/>
      <c r="AB143" s="40"/>
      <c r="AC143" s="40"/>
      <c r="AD143" s="40"/>
      <c r="AE143" s="40"/>
      <c r="AF143" s="40"/>
      <c r="AG143" s="15"/>
      <c r="AH143" s="33"/>
      <c r="AI143" s="33"/>
      <c r="AJ143" s="33"/>
      <c r="AK143" s="33"/>
      <c r="AL143" s="33"/>
      <c r="AM143" s="33"/>
      <c r="AN143" s="33"/>
      <c r="AO143" s="33"/>
      <c r="AP143" s="15"/>
      <c r="AQ143" s="40"/>
      <c r="AR143" s="40"/>
      <c r="AS143" s="40"/>
      <c r="AT143" s="40"/>
      <c r="AU143" s="40"/>
      <c r="AV143" s="40"/>
      <c r="AW143" s="40"/>
      <c r="AX143" s="40"/>
      <c r="AY143" s="231"/>
      <c r="BL143" s="12"/>
    </row>
    <row r="144" spans="1:64" s="5" customFormat="1" ht="20">
      <c r="A144" s="56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40"/>
      <c r="AB144" s="40"/>
      <c r="AC144" s="40"/>
      <c r="AD144" s="40"/>
      <c r="AE144" s="40"/>
      <c r="AF144" s="40"/>
      <c r="AG144" s="15"/>
      <c r="AH144" s="33"/>
      <c r="AI144" s="33"/>
      <c r="AJ144" s="33"/>
      <c r="AK144" s="33"/>
      <c r="AL144" s="33"/>
      <c r="AM144" s="33"/>
      <c r="AN144" s="33"/>
      <c r="AO144" s="33"/>
      <c r="AP144" s="15"/>
      <c r="AQ144" s="40"/>
      <c r="AR144" s="40"/>
      <c r="AS144" s="40"/>
      <c r="AT144" s="40"/>
      <c r="AU144" s="40"/>
      <c r="AV144" s="40"/>
      <c r="AW144" s="40"/>
      <c r="AX144" s="40"/>
      <c r="AY144" s="231"/>
      <c r="BL144" s="12"/>
    </row>
    <row r="145" spans="1:64" s="5" customFormat="1" ht="20">
      <c r="A145" s="56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40"/>
      <c r="AB145" s="40"/>
      <c r="AC145" s="40"/>
      <c r="AD145" s="40"/>
      <c r="AE145" s="40"/>
      <c r="AF145" s="40"/>
      <c r="AG145" s="15"/>
      <c r="AH145" s="33"/>
      <c r="AI145" s="33"/>
      <c r="AJ145" s="33"/>
      <c r="AK145" s="33"/>
      <c r="AL145" s="33"/>
      <c r="AM145" s="33"/>
      <c r="AN145" s="33"/>
      <c r="AO145" s="33"/>
      <c r="AP145" s="15"/>
      <c r="AQ145" s="40"/>
      <c r="AR145" s="40"/>
      <c r="AS145" s="40"/>
      <c r="AT145" s="40"/>
      <c r="AU145" s="40"/>
      <c r="AV145" s="40"/>
      <c r="AW145" s="40"/>
      <c r="AX145" s="40"/>
      <c r="AY145" s="231"/>
      <c r="BL145" s="12"/>
    </row>
    <row r="146" spans="1:64" s="5" customFormat="1" ht="20">
      <c r="A146" s="56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40"/>
      <c r="AB146" s="40"/>
      <c r="AC146" s="40"/>
      <c r="AD146" s="40"/>
      <c r="AE146" s="40"/>
      <c r="AF146" s="40"/>
      <c r="AG146" s="15"/>
      <c r="AH146" s="33"/>
      <c r="AI146" s="33"/>
      <c r="AJ146" s="33"/>
      <c r="AK146" s="33"/>
      <c r="AL146" s="33"/>
      <c r="AM146" s="33"/>
      <c r="AN146" s="33"/>
      <c r="AO146" s="33"/>
      <c r="AP146" s="15"/>
      <c r="AQ146" s="40"/>
      <c r="AR146" s="40"/>
      <c r="AS146" s="40"/>
      <c r="AT146" s="40"/>
      <c r="AU146" s="40"/>
      <c r="AV146" s="40"/>
      <c r="AW146" s="40"/>
      <c r="AX146" s="40"/>
      <c r="AY146" s="231"/>
      <c r="BL146" s="12"/>
    </row>
    <row r="147" spans="1:64" s="5" customFormat="1" ht="20">
      <c r="A147" s="56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40"/>
      <c r="AB147" s="40"/>
      <c r="AC147" s="40"/>
      <c r="AD147" s="40"/>
      <c r="AE147" s="40"/>
      <c r="AF147" s="40"/>
      <c r="AG147" s="15"/>
      <c r="AH147" s="33"/>
      <c r="AI147" s="33"/>
      <c r="AJ147" s="33"/>
      <c r="AK147" s="33"/>
      <c r="AL147" s="33"/>
      <c r="AM147" s="33"/>
      <c r="AN147" s="33"/>
      <c r="AO147" s="33"/>
      <c r="AP147" s="15"/>
      <c r="AQ147" s="40"/>
      <c r="AR147" s="40"/>
      <c r="AS147" s="40"/>
      <c r="AT147" s="40"/>
      <c r="AU147" s="40"/>
      <c r="AV147" s="40"/>
      <c r="AW147" s="40"/>
      <c r="AX147" s="40"/>
      <c r="AY147" s="231"/>
      <c r="BL147" s="12"/>
    </row>
    <row r="148" spans="1:64" s="5" customFormat="1" ht="20">
      <c r="A148" s="56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40"/>
      <c r="AB148" s="40"/>
      <c r="AC148" s="40"/>
      <c r="AD148" s="40"/>
      <c r="AE148" s="40"/>
      <c r="AF148" s="40"/>
      <c r="AG148" s="15"/>
      <c r="AH148" s="33"/>
      <c r="AI148" s="33"/>
      <c r="AJ148" s="33"/>
      <c r="AK148" s="33"/>
      <c r="AL148" s="33"/>
      <c r="AM148" s="33"/>
      <c r="AN148" s="33"/>
      <c r="AO148" s="33"/>
      <c r="AP148" s="15"/>
      <c r="AQ148" s="40"/>
      <c r="AR148" s="40"/>
      <c r="AS148" s="40"/>
      <c r="AT148" s="40"/>
      <c r="AU148" s="40"/>
      <c r="AV148" s="40"/>
      <c r="AW148" s="40"/>
      <c r="AX148" s="40"/>
      <c r="AY148" s="231"/>
      <c r="BL148" s="12"/>
    </row>
    <row r="149" spans="1:64" s="5" customFormat="1" ht="20">
      <c r="A149" s="56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40"/>
      <c r="AB149" s="40"/>
      <c r="AC149" s="40"/>
      <c r="AD149" s="40"/>
      <c r="AE149" s="40"/>
      <c r="AF149" s="40"/>
      <c r="AG149" s="15"/>
      <c r="AH149" s="33"/>
      <c r="AI149" s="33"/>
      <c r="AJ149" s="33"/>
      <c r="AK149" s="33"/>
      <c r="AL149" s="33"/>
      <c r="AM149" s="33"/>
      <c r="AN149" s="33"/>
      <c r="AO149" s="33"/>
      <c r="AP149" s="15"/>
      <c r="AQ149" s="40"/>
      <c r="AR149" s="40"/>
      <c r="AS149" s="40"/>
      <c r="AT149" s="40"/>
      <c r="AU149" s="40"/>
      <c r="AV149" s="40"/>
      <c r="AW149" s="40"/>
      <c r="AX149" s="40"/>
      <c r="AY149" s="231"/>
      <c r="BL149" s="12"/>
    </row>
    <row r="150" spans="1:64" s="5" customFormat="1" ht="20">
      <c r="A150" s="56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40"/>
      <c r="AB150" s="40"/>
      <c r="AC150" s="40"/>
      <c r="AD150" s="40"/>
      <c r="AE150" s="40"/>
      <c r="AF150" s="40"/>
      <c r="AG150" s="15"/>
      <c r="AH150" s="33"/>
      <c r="AI150" s="33"/>
      <c r="AJ150" s="33"/>
      <c r="AK150" s="33"/>
      <c r="AL150" s="33"/>
      <c r="AM150" s="33"/>
      <c r="AN150" s="33"/>
      <c r="AO150" s="33"/>
      <c r="AP150" s="15"/>
      <c r="AQ150" s="40"/>
      <c r="AR150" s="40"/>
      <c r="AS150" s="40"/>
      <c r="AT150" s="40"/>
      <c r="AU150" s="40"/>
      <c r="AV150" s="40"/>
      <c r="AW150" s="40"/>
      <c r="AX150" s="40"/>
      <c r="AY150" s="231"/>
      <c r="BL150" s="12"/>
    </row>
    <row r="151" spans="1:64" s="5" customFormat="1" ht="20">
      <c r="A151" s="56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40"/>
      <c r="AB151" s="40"/>
      <c r="AC151" s="40"/>
      <c r="AD151" s="40"/>
      <c r="AE151" s="40"/>
      <c r="AF151" s="40"/>
      <c r="AG151" s="15"/>
      <c r="AH151" s="33"/>
      <c r="AI151" s="33"/>
      <c r="AJ151" s="33"/>
      <c r="AK151" s="33"/>
      <c r="AL151" s="33"/>
      <c r="AM151" s="33"/>
      <c r="AN151" s="33"/>
      <c r="AO151" s="33"/>
      <c r="AP151" s="15"/>
      <c r="AQ151" s="40"/>
      <c r="AR151" s="40"/>
      <c r="AS151" s="40"/>
      <c r="AT151" s="40"/>
      <c r="AU151" s="40"/>
      <c r="AV151" s="40"/>
      <c r="AW151" s="40"/>
      <c r="AX151" s="40"/>
      <c r="AY151" s="231"/>
      <c r="BL151" s="12"/>
    </row>
    <row r="152" spans="1:64" s="5" customFormat="1" ht="20">
      <c r="A152" s="56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40"/>
      <c r="AB152" s="40"/>
      <c r="AC152" s="40"/>
      <c r="AD152" s="40"/>
      <c r="AE152" s="40"/>
      <c r="AF152" s="40"/>
      <c r="AG152" s="15"/>
      <c r="AH152" s="33"/>
      <c r="AI152" s="33"/>
      <c r="AJ152" s="33"/>
      <c r="AK152" s="33"/>
      <c r="AL152" s="33"/>
      <c r="AM152" s="33"/>
      <c r="AN152" s="33"/>
      <c r="AO152" s="33"/>
      <c r="AP152" s="15"/>
      <c r="AQ152" s="40"/>
      <c r="AR152" s="40"/>
      <c r="AS152" s="40"/>
      <c r="AT152" s="40"/>
      <c r="AU152" s="40"/>
      <c r="AV152" s="40"/>
      <c r="AW152" s="40"/>
      <c r="AX152" s="40"/>
      <c r="AY152" s="231"/>
      <c r="BL152" s="12"/>
    </row>
    <row r="153" spans="1:64" s="5" customFormat="1" ht="20">
      <c r="A153" s="56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40"/>
      <c r="AB153" s="40"/>
      <c r="AC153" s="40"/>
      <c r="AD153" s="40"/>
      <c r="AE153" s="40"/>
      <c r="AF153" s="40"/>
      <c r="AG153" s="15"/>
      <c r="AH153" s="33"/>
      <c r="AI153" s="33"/>
      <c r="AJ153" s="33"/>
      <c r="AK153" s="33"/>
      <c r="AL153" s="33"/>
      <c r="AM153" s="33"/>
      <c r="AN153" s="33"/>
      <c r="AO153" s="33"/>
      <c r="AP153" s="15"/>
      <c r="AQ153" s="40"/>
      <c r="AR153" s="40"/>
      <c r="AS153" s="40"/>
      <c r="AT153" s="40"/>
      <c r="AU153" s="40"/>
      <c r="AV153" s="40"/>
      <c r="AW153" s="40"/>
      <c r="AX153" s="40"/>
      <c r="AY153" s="231"/>
      <c r="BL153" s="12"/>
    </row>
    <row r="154" spans="1:64" s="5" customFormat="1" ht="20">
      <c r="A154" s="56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40"/>
      <c r="AB154" s="40"/>
      <c r="AC154" s="40"/>
      <c r="AD154" s="40"/>
      <c r="AE154" s="40"/>
      <c r="AF154" s="40"/>
      <c r="AG154" s="15"/>
      <c r="AH154" s="33"/>
      <c r="AI154" s="33"/>
      <c r="AJ154" s="33"/>
      <c r="AK154" s="33"/>
      <c r="AL154" s="33"/>
      <c r="AM154" s="33"/>
      <c r="AN154" s="33"/>
      <c r="AO154" s="33"/>
      <c r="AP154" s="15"/>
      <c r="AQ154" s="40"/>
      <c r="AR154" s="40"/>
      <c r="AS154" s="40"/>
      <c r="AT154" s="40"/>
      <c r="AU154" s="40"/>
      <c r="AV154" s="40"/>
      <c r="AW154" s="40"/>
      <c r="AX154" s="40"/>
      <c r="AY154" s="231"/>
      <c r="BL154" s="12"/>
    </row>
    <row r="155" spans="1:64" s="5" customFormat="1" ht="20">
      <c r="A155" s="56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40"/>
      <c r="AB155" s="40"/>
      <c r="AC155" s="40"/>
      <c r="AD155" s="40"/>
      <c r="AE155" s="40"/>
      <c r="AF155" s="40"/>
      <c r="AG155" s="15"/>
      <c r="AH155" s="33"/>
      <c r="AI155" s="33"/>
      <c r="AJ155" s="33"/>
      <c r="AK155" s="33"/>
      <c r="AL155" s="33"/>
      <c r="AM155" s="33"/>
      <c r="AN155" s="33"/>
      <c r="AO155" s="33"/>
      <c r="AP155" s="15"/>
      <c r="AQ155" s="40"/>
      <c r="AR155" s="40"/>
      <c r="AS155" s="40"/>
      <c r="AT155" s="40"/>
      <c r="AU155" s="40"/>
      <c r="AV155" s="40"/>
      <c r="AW155" s="40"/>
      <c r="AX155" s="40"/>
      <c r="AY155" s="231"/>
      <c r="BL155" s="12"/>
    </row>
    <row r="156" spans="1:64" s="5" customFormat="1" ht="20">
      <c r="A156" s="56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40"/>
      <c r="AB156" s="40"/>
      <c r="AC156" s="40"/>
      <c r="AD156" s="40"/>
      <c r="AE156" s="40"/>
      <c r="AF156" s="40"/>
      <c r="AG156" s="15"/>
      <c r="AH156" s="33"/>
      <c r="AI156" s="33"/>
      <c r="AJ156" s="33"/>
      <c r="AK156" s="33"/>
      <c r="AL156" s="33"/>
      <c r="AM156" s="33"/>
      <c r="AN156" s="33"/>
      <c r="AO156" s="33"/>
      <c r="AP156" s="15"/>
      <c r="AQ156" s="40"/>
      <c r="AR156" s="40"/>
      <c r="AS156" s="40"/>
      <c r="AT156" s="40"/>
      <c r="AU156" s="40"/>
      <c r="AV156" s="40"/>
      <c r="AW156" s="40"/>
      <c r="AX156" s="40"/>
      <c r="AY156" s="231"/>
      <c r="BL156" s="12"/>
    </row>
    <row r="157" spans="1:64" s="5" customFormat="1" ht="20">
      <c r="A157" s="56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40"/>
      <c r="AB157" s="40"/>
      <c r="AC157" s="40"/>
      <c r="AD157" s="40"/>
      <c r="AE157" s="40"/>
      <c r="AF157" s="40"/>
      <c r="AG157" s="15"/>
      <c r="AH157" s="33"/>
      <c r="AI157" s="33"/>
      <c r="AJ157" s="33"/>
      <c r="AK157" s="33"/>
      <c r="AL157" s="33"/>
      <c r="AM157" s="33"/>
      <c r="AN157" s="33"/>
      <c r="AO157" s="33"/>
      <c r="AP157" s="15"/>
      <c r="AQ157" s="40"/>
      <c r="AR157" s="40"/>
      <c r="AS157" s="40"/>
      <c r="AT157" s="40"/>
      <c r="AU157" s="40"/>
      <c r="AV157" s="40"/>
      <c r="AW157" s="40"/>
      <c r="AX157" s="40"/>
      <c r="AY157" s="231"/>
      <c r="BL157" s="12"/>
    </row>
    <row r="158" spans="1:64" s="5" customFormat="1" ht="20">
      <c r="A158" s="56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40"/>
      <c r="AB158" s="40"/>
      <c r="AC158" s="40"/>
      <c r="AD158" s="40"/>
      <c r="AE158" s="40"/>
      <c r="AF158" s="40"/>
      <c r="AG158" s="15"/>
      <c r="AH158" s="33"/>
      <c r="AI158" s="33"/>
      <c r="AJ158" s="33"/>
      <c r="AK158" s="33"/>
      <c r="AL158" s="33"/>
      <c r="AM158" s="33"/>
      <c r="AN158" s="33"/>
      <c r="AO158" s="33"/>
      <c r="AP158" s="15"/>
      <c r="AQ158" s="40"/>
      <c r="AR158" s="40"/>
      <c r="AS158" s="40"/>
      <c r="AT158" s="40"/>
      <c r="AU158" s="40"/>
      <c r="AV158" s="40"/>
      <c r="AW158" s="40"/>
      <c r="AX158" s="40"/>
      <c r="AY158" s="231"/>
      <c r="BL158" s="12"/>
    </row>
    <row r="159" spans="1:64" s="5" customFormat="1" ht="20">
      <c r="A159" s="56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40"/>
      <c r="AB159" s="40"/>
      <c r="AC159" s="40"/>
      <c r="AD159" s="40"/>
      <c r="AE159" s="40"/>
      <c r="AF159" s="40"/>
      <c r="AG159" s="15"/>
      <c r="AH159" s="33"/>
      <c r="AI159" s="33"/>
      <c r="AJ159" s="33"/>
      <c r="AK159" s="33"/>
      <c r="AL159" s="33"/>
      <c r="AM159" s="33"/>
      <c r="AN159" s="33"/>
      <c r="AO159" s="33"/>
      <c r="AP159" s="15"/>
      <c r="AQ159" s="40"/>
      <c r="AR159" s="40"/>
      <c r="AS159" s="40"/>
      <c r="AT159" s="40"/>
      <c r="AU159" s="40"/>
      <c r="AV159" s="40"/>
      <c r="AW159" s="40"/>
      <c r="AX159" s="40"/>
      <c r="AY159" s="231"/>
      <c r="BL159" s="12"/>
    </row>
    <row r="160" spans="1:64" s="5" customFormat="1" ht="20">
      <c r="A160" s="56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40"/>
      <c r="AB160" s="40"/>
      <c r="AC160" s="40"/>
      <c r="AD160" s="40"/>
      <c r="AE160" s="40"/>
      <c r="AF160" s="40"/>
      <c r="AG160" s="15"/>
      <c r="AH160" s="33"/>
      <c r="AI160" s="33"/>
      <c r="AJ160" s="33"/>
      <c r="AK160" s="33"/>
      <c r="AL160" s="33"/>
      <c r="AM160" s="33"/>
      <c r="AN160" s="33"/>
      <c r="AO160" s="33"/>
      <c r="AP160" s="15"/>
      <c r="AQ160" s="40"/>
      <c r="AR160" s="40"/>
      <c r="AS160" s="40"/>
      <c r="AT160" s="40"/>
      <c r="AU160" s="40"/>
      <c r="AV160" s="40"/>
      <c r="AW160" s="40"/>
      <c r="AX160" s="40"/>
      <c r="AY160" s="231"/>
      <c r="BL160" s="12"/>
    </row>
    <row r="161" spans="1:64" s="5" customFormat="1" ht="20">
      <c r="A161" s="56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40"/>
      <c r="AB161" s="40"/>
      <c r="AC161" s="40"/>
      <c r="AD161" s="40"/>
      <c r="AE161" s="40"/>
      <c r="AF161" s="40"/>
      <c r="AG161" s="15"/>
      <c r="AH161" s="33"/>
      <c r="AI161" s="33"/>
      <c r="AJ161" s="33"/>
      <c r="AK161" s="33"/>
      <c r="AL161" s="33"/>
      <c r="AM161" s="33"/>
      <c r="AN161" s="33"/>
      <c r="AO161" s="33"/>
      <c r="AP161" s="15"/>
      <c r="AQ161" s="40"/>
      <c r="AR161" s="40"/>
      <c r="AS161" s="40"/>
      <c r="AT161" s="40"/>
      <c r="AU161" s="40"/>
      <c r="AV161" s="40"/>
      <c r="AW161" s="40"/>
      <c r="AX161" s="40"/>
      <c r="AY161" s="231"/>
      <c r="BL161" s="12"/>
    </row>
    <row r="162" spans="1:64" s="5" customFormat="1" ht="20">
      <c r="A162" s="56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40"/>
      <c r="AB162" s="40"/>
      <c r="AC162" s="40"/>
      <c r="AD162" s="40"/>
      <c r="AE162" s="40"/>
      <c r="AF162" s="40"/>
      <c r="AG162" s="15"/>
      <c r="AH162" s="33"/>
      <c r="AI162" s="33"/>
      <c r="AJ162" s="33"/>
      <c r="AK162" s="33"/>
      <c r="AL162" s="33"/>
      <c r="AM162" s="33"/>
      <c r="AN162" s="33"/>
      <c r="AO162" s="33"/>
      <c r="AP162" s="15"/>
      <c r="AQ162" s="40"/>
      <c r="AR162" s="40"/>
      <c r="AS162" s="40"/>
      <c r="AT162" s="40"/>
      <c r="AU162" s="40"/>
      <c r="AV162" s="40"/>
      <c r="AW162" s="40"/>
      <c r="AX162" s="40"/>
      <c r="AY162" s="231"/>
      <c r="BL162" s="12"/>
    </row>
    <row r="163" spans="1:64" s="5" customFormat="1" ht="20">
      <c r="A163" s="56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40"/>
      <c r="AB163" s="40"/>
      <c r="AC163" s="40"/>
      <c r="AD163" s="40"/>
      <c r="AE163" s="40"/>
      <c r="AF163" s="40"/>
      <c r="AG163" s="15"/>
      <c r="AH163" s="33"/>
      <c r="AI163" s="33"/>
      <c r="AJ163" s="33"/>
      <c r="AK163" s="33"/>
      <c r="AL163" s="33"/>
      <c r="AM163" s="33"/>
      <c r="AN163" s="33"/>
      <c r="AO163" s="33"/>
      <c r="AP163" s="15"/>
      <c r="AQ163" s="40"/>
      <c r="AR163" s="40"/>
      <c r="AS163" s="40"/>
      <c r="AT163" s="40"/>
      <c r="AU163" s="40"/>
      <c r="AV163" s="40"/>
      <c r="AW163" s="40"/>
      <c r="AX163" s="40"/>
      <c r="AY163" s="231"/>
      <c r="BL163" s="12"/>
    </row>
    <row r="164" spans="1:64" s="5" customFormat="1" ht="20">
      <c r="A164" s="56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40"/>
      <c r="AB164" s="40"/>
      <c r="AC164" s="40"/>
      <c r="AD164" s="40"/>
      <c r="AE164" s="40"/>
      <c r="AF164" s="40"/>
      <c r="AG164" s="15"/>
      <c r="AH164" s="33"/>
      <c r="AI164" s="33"/>
      <c r="AJ164" s="33"/>
      <c r="AK164" s="33"/>
      <c r="AL164" s="33"/>
      <c r="AM164" s="33"/>
      <c r="AN164" s="33"/>
      <c r="AO164" s="33"/>
      <c r="AP164" s="15"/>
      <c r="AQ164" s="40"/>
      <c r="AR164" s="40"/>
      <c r="AS164" s="40"/>
      <c r="AT164" s="40"/>
      <c r="AU164" s="40"/>
      <c r="AV164" s="40"/>
      <c r="AW164" s="40"/>
      <c r="AX164" s="40"/>
      <c r="AY164" s="231"/>
      <c r="BL164" s="12"/>
    </row>
    <row r="165" spans="1:64" s="5" customFormat="1" ht="20">
      <c r="A165" s="56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40"/>
      <c r="AB165" s="40"/>
      <c r="AC165" s="40"/>
      <c r="AD165" s="40"/>
      <c r="AE165" s="40"/>
      <c r="AF165" s="40"/>
      <c r="AG165" s="15"/>
      <c r="AH165" s="33"/>
      <c r="AI165" s="33"/>
      <c r="AJ165" s="33"/>
      <c r="AK165" s="33"/>
      <c r="AL165" s="33"/>
      <c r="AM165" s="33"/>
      <c r="AN165" s="33"/>
      <c r="AO165" s="33"/>
      <c r="AP165" s="15"/>
      <c r="AQ165" s="40"/>
      <c r="AR165" s="40"/>
      <c r="AS165" s="40"/>
      <c r="AT165" s="40"/>
      <c r="AU165" s="40"/>
      <c r="AV165" s="40"/>
      <c r="AW165" s="40"/>
      <c r="AX165" s="40"/>
      <c r="AY165" s="231"/>
      <c r="BL165" s="12"/>
    </row>
    <row r="166" spans="1:64" s="5" customFormat="1" ht="20">
      <c r="A166" s="56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40"/>
      <c r="AB166" s="40"/>
      <c r="AC166" s="40"/>
      <c r="AD166" s="40"/>
      <c r="AE166" s="40"/>
      <c r="AF166" s="40"/>
      <c r="AG166" s="15"/>
      <c r="AH166" s="33"/>
      <c r="AI166" s="33"/>
      <c r="AJ166" s="33"/>
      <c r="AK166" s="33"/>
      <c r="AL166" s="33"/>
      <c r="AM166" s="33"/>
      <c r="AN166" s="33"/>
      <c r="AO166" s="33"/>
      <c r="AP166" s="15"/>
      <c r="AQ166" s="40"/>
      <c r="AR166" s="40"/>
      <c r="AS166" s="40"/>
      <c r="AT166" s="40"/>
      <c r="AU166" s="40"/>
      <c r="AV166" s="40"/>
      <c r="AW166" s="40"/>
      <c r="AX166" s="40"/>
      <c r="AY166" s="231"/>
      <c r="BL166" s="12"/>
    </row>
    <row r="167" spans="1:64" s="5" customFormat="1" ht="20">
      <c r="A167" s="56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40"/>
      <c r="AB167" s="40"/>
      <c r="AC167" s="40"/>
      <c r="AD167" s="40"/>
      <c r="AE167" s="40"/>
      <c r="AF167" s="40"/>
      <c r="AG167" s="15"/>
      <c r="AH167" s="33"/>
      <c r="AI167" s="33"/>
      <c r="AJ167" s="33"/>
      <c r="AK167" s="33"/>
      <c r="AL167" s="33"/>
      <c r="AM167" s="33"/>
      <c r="AN167" s="33"/>
      <c r="AO167" s="33"/>
      <c r="AP167" s="15"/>
      <c r="AQ167" s="40"/>
      <c r="AR167" s="40"/>
      <c r="AS167" s="40"/>
      <c r="AT167" s="40"/>
      <c r="AU167" s="40"/>
      <c r="AV167" s="40"/>
      <c r="AW167" s="40"/>
      <c r="AX167" s="40"/>
      <c r="AY167" s="231"/>
      <c r="BL167" s="12"/>
    </row>
    <row r="168" spans="1:64" s="5" customFormat="1" ht="20">
      <c r="A168" s="56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40"/>
      <c r="AB168" s="40"/>
      <c r="AC168" s="40"/>
      <c r="AD168" s="40"/>
      <c r="AE168" s="40"/>
      <c r="AF168" s="40"/>
      <c r="AG168" s="15"/>
      <c r="AH168" s="33"/>
      <c r="AI168" s="33"/>
      <c r="AJ168" s="33"/>
      <c r="AK168" s="33"/>
      <c r="AL168" s="33"/>
      <c r="AM168" s="33"/>
      <c r="AN168" s="33"/>
      <c r="AO168" s="33"/>
      <c r="AP168" s="15"/>
      <c r="AQ168" s="40"/>
      <c r="AR168" s="40"/>
      <c r="AS168" s="40"/>
      <c r="AT168" s="40"/>
      <c r="AU168" s="40"/>
      <c r="AV168" s="40"/>
      <c r="AW168" s="40"/>
      <c r="AX168" s="40"/>
      <c r="AY168" s="231"/>
      <c r="BL168" s="12"/>
    </row>
    <row r="169" spans="1:64" s="5" customFormat="1" ht="20">
      <c r="A169" s="56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40"/>
      <c r="AB169" s="40"/>
      <c r="AC169" s="40"/>
      <c r="AD169" s="40"/>
      <c r="AE169" s="40"/>
      <c r="AF169" s="40"/>
      <c r="AG169" s="15"/>
      <c r="AH169" s="33"/>
      <c r="AI169" s="33"/>
      <c r="AJ169" s="33"/>
      <c r="AK169" s="33"/>
      <c r="AL169" s="33"/>
      <c r="AM169" s="33"/>
      <c r="AN169" s="33"/>
      <c r="AO169" s="33"/>
      <c r="AP169" s="15"/>
      <c r="AQ169" s="40"/>
      <c r="AR169" s="40"/>
      <c r="AS169" s="40"/>
      <c r="AT169" s="40"/>
      <c r="AU169" s="40"/>
      <c r="AV169" s="40"/>
      <c r="AW169" s="40"/>
      <c r="AX169" s="40"/>
      <c r="AY169" s="231"/>
      <c r="BL169" s="12"/>
    </row>
    <row r="170" spans="1:64" s="5" customFormat="1" ht="20">
      <c r="A170" s="56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40"/>
      <c r="AB170" s="40"/>
      <c r="AC170" s="40"/>
      <c r="AD170" s="40"/>
      <c r="AE170" s="40"/>
      <c r="AF170" s="40"/>
      <c r="AG170" s="15"/>
      <c r="AH170" s="33"/>
      <c r="AI170" s="33"/>
      <c r="AJ170" s="33"/>
      <c r="AK170" s="33"/>
      <c r="AL170" s="33"/>
      <c r="AM170" s="33"/>
      <c r="AN170" s="33"/>
      <c r="AO170" s="33"/>
      <c r="AP170" s="15"/>
      <c r="AQ170" s="40"/>
      <c r="AR170" s="40"/>
      <c r="AS170" s="40"/>
      <c r="AT170" s="40"/>
      <c r="AU170" s="40"/>
      <c r="AV170" s="40"/>
      <c r="AW170" s="40"/>
      <c r="AX170" s="40"/>
      <c r="AY170" s="231"/>
      <c r="BL170" s="12"/>
    </row>
    <row r="171" spans="1:64" s="5" customFormat="1" ht="20">
      <c r="A171" s="56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40"/>
      <c r="AB171" s="40"/>
      <c r="AC171" s="40"/>
      <c r="AD171" s="40"/>
      <c r="AE171" s="40"/>
      <c r="AF171" s="40"/>
      <c r="AG171" s="15"/>
      <c r="AH171" s="33"/>
      <c r="AI171" s="33"/>
      <c r="AJ171" s="33"/>
      <c r="AK171" s="33"/>
      <c r="AL171" s="33"/>
      <c r="AM171" s="33"/>
      <c r="AN171" s="33"/>
      <c r="AO171" s="33"/>
      <c r="AP171" s="15"/>
      <c r="AQ171" s="40"/>
      <c r="AR171" s="40"/>
      <c r="AS171" s="40"/>
      <c r="AT171" s="40"/>
      <c r="AU171" s="40"/>
      <c r="AV171" s="40"/>
      <c r="AW171" s="40"/>
      <c r="AX171" s="40"/>
      <c r="AY171" s="231"/>
      <c r="BL171" s="12"/>
    </row>
    <row r="172" spans="1:64" s="5" customFormat="1" ht="20">
      <c r="A172" s="56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40"/>
      <c r="AB172" s="40"/>
      <c r="AC172" s="40"/>
      <c r="AD172" s="40"/>
      <c r="AE172" s="40"/>
      <c r="AF172" s="40"/>
      <c r="AG172" s="15"/>
      <c r="AH172" s="33"/>
      <c r="AI172" s="33"/>
      <c r="AJ172" s="33"/>
      <c r="AK172" s="33"/>
      <c r="AL172" s="33"/>
      <c r="AM172" s="33"/>
      <c r="AN172" s="33"/>
      <c r="AO172" s="33"/>
      <c r="AP172" s="15"/>
      <c r="AQ172" s="40"/>
      <c r="AR172" s="40"/>
      <c r="AS172" s="40"/>
      <c r="AT172" s="40"/>
      <c r="AU172" s="40"/>
      <c r="AV172" s="40"/>
      <c r="AW172" s="40"/>
      <c r="AX172" s="40"/>
      <c r="AY172" s="231"/>
      <c r="BL172" s="12"/>
    </row>
    <row r="173" spans="1:64" s="5" customFormat="1" ht="20">
      <c r="A173" s="56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40"/>
      <c r="AB173" s="40"/>
      <c r="AC173" s="40"/>
      <c r="AD173" s="40"/>
      <c r="AE173" s="40"/>
      <c r="AF173" s="40"/>
      <c r="AG173" s="15"/>
      <c r="AH173" s="33"/>
      <c r="AI173" s="33"/>
      <c r="AJ173" s="33"/>
      <c r="AK173" s="33"/>
      <c r="AL173" s="33"/>
      <c r="AM173" s="33"/>
      <c r="AN173" s="33"/>
      <c r="AO173" s="33"/>
      <c r="AP173" s="15"/>
      <c r="AQ173" s="40"/>
      <c r="AR173" s="40"/>
      <c r="AS173" s="40"/>
      <c r="AT173" s="40"/>
      <c r="AU173" s="40"/>
      <c r="AV173" s="40"/>
      <c r="AW173" s="40"/>
      <c r="AX173" s="40"/>
      <c r="AY173" s="231"/>
      <c r="BL173" s="12"/>
    </row>
    <row r="174" spans="1:64" s="5" customFormat="1" ht="20">
      <c r="A174" s="56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40"/>
      <c r="AB174" s="40"/>
      <c r="AC174" s="40"/>
      <c r="AD174" s="40"/>
      <c r="AE174" s="40"/>
      <c r="AF174" s="40"/>
      <c r="AG174" s="15"/>
      <c r="AH174" s="33"/>
      <c r="AI174" s="33"/>
      <c r="AJ174" s="33"/>
      <c r="AK174" s="33"/>
      <c r="AL174" s="33"/>
      <c r="AM174" s="33"/>
      <c r="AN174" s="33"/>
      <c r="AO174" s="33"/>
      <c r="AP174" s="15"/>
      <c r="AQ174" s="40"/>
      <c r="AR174" s="40"/>
      <c r="AS174" s="40"/>
      <c r="AT174" s="40"/>
      <c r="AU174" s="40"/>
      <c r="AV174" s="40"/>
      <c r="AW174" s="40"/>
      <c r="AX174" s="40"/>
      <c r="AY174" s="231"/>
      <c r="BL174" s="12"/>
    </row>
    <row r="175" spans="1:64" s="5" customFormat="1" ht="20">
      <c r="A175" s="56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40"/>
      <c r="AB175" s="40"/>
      <c r="AC175" s="40"/>
      <c r="AD175" s="40"/>
      <c r="AE175" s="40"/>
      <c r="AF175" s="40"/>
      <c r="AG175" s="15"/>
      <c r="AH175" s="33"/>
      <c r="AI175" s="33"/>
      <c r="AJ175" s="33"/>
      <c r="AK175" s="33"/>
      <c r="AL175" s="33"/>
      <c r="AM175" s="33"/>
      <c r="AN175" s="33"/>
      <c r="AO175" s="33"/>
      <c r="AP175" s="15"/>
      <c r="AQ175" s="40"/>
      <c r="AR175" s="40"/>
      <c r="AS175" s="40"/>
      <c r="AT175" s="40"/>
      <c r="AU175" s="40"/>
      <c r="AV175" s="40"/>
      <c r="AW175" s="40"/>
      <c r="AX175" s="40"/>
      <c r="AY175" s="231"/>
      <c r="BL175" s="12"/>
    </row>
    <row r="176" spans="1:64" s="5" customFormat="1" ht="20">
      <c r="A176" s="56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40"/>
      <c r="AB176" s="40"/>
      <c r="AC176" s="40"/>
      <c r="AD176" s="40"/>
      <c r="AE176" s="40"/>
      <c r="AF176" s="40"/>
      <c r="AG176" s="15"/>
      <c r="AH176" s="33"/>
      <c r="AI176" s="33"/>
      <c r="AJ176" s="33"/>
      <c r="AK176" s="33"/>
      <c r="AL176" s="33"/>
      <c r="AM176" s="33"/>
      <c r="AN176" s="33"/>
      <c r="AO176" s="33"/>
      <c r="AP176" s="15"/>
      <c r="AQ176" s="40"/>
      <c r="AR176" s="40"/>
      <c r="AS176" s="40"/>
      <c r="AT176" s="40"/>
      <c r="AU176" s="40"/>
      <c r="AV176" s="40"/>
      <c r="AW176" s="40"/>
      <c r="AX176" s="40"/>
      <c r="AY176" s="231"/>
      <c r="BL176" s="12"/>
    </row>
    <row r="177" spans="1:64" s="5" customFormat="1" ht="20">
      <c r="A177" s="56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40"/>
      <c r="AB177" s="40"/>
      <c r="AC177" s="40"/>
      <c r="AD177" s="40"/>
      <c r="AE177" s="40"/>
      <c r="AF177" s="40"/>
      <c r="AG177" s="15"/>
      <c r="AH177" s="33"/>
      <c r="AI177" s="33"/>
      <c r="AJ177" s="33"/>
      <c r="AK177" s="33"/>
      <c r="AL177" s="33"/>
      <c r="AM177" s="33"/>
      <c r="AN177" s="33"/>
      <c r="AO177" s="33"/>
      <c r="AP177" s="15"/>
      <c r="AQ177" s="40"/>
      <c r="AR177" s="40"/>
      <c r="AS177" s="40"/>
      <c r="AT177" s="40"/>
      <c r="AU177" s="40"/>
      <c r="AV177" s="40"/>
      <c r="AW177" s="40"/>
      <c r="AX177" s="40"/>
      <c r="AY177" s="231"/>
      <c r="BL177" s="12"/>
    </row>
    <row r="178" spans="1:64" s="5" customFormat="1" ht="20">
      <c r="A178" s="56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40"/>
      <c r="AB178" s="40"/>
      <c r="AC178" s="40"/>
      <c r="AD178" s="40"/>
      <c r="AE178" s="40"/>
      <c r="AF178" s="40"/>
      <c r="AG178" s="15"/>
      <c r="AH178" s="33"/>
      <c r="AI178" s="33"/>
      <c r="AJ178" s="33"/>
      <c r="AK178" s="33"/>
      <c r="AL178" s="33"/>
      <c r="AM178" s="33"/>
      <c r="AN178" s="33"/>
      <c r="AO178" s="33"/>
      <c r="AP178" s="15"/>
      <c r="AQ178" s="40"/>
      <c r="AR178" s="40"/>
      <c r="AS178" s="40"/>
      <c r="AT178" s="40"/>
      <c r="AU178" s="40"/>
      <c r="AV178" s="40"/>
      <c r="AW178" s="40"/>
      <c r="AX178" s="40"/>
      <c r="AY178" s="231"/>
      <c r="BL178" s="12"/>
    </row>
    <row r="179" spans="1:64" s="5" customFormat="1" ht="20">
      <c r="A179" s="56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40"/>
      <c r="AB179" s="40"/>
      <c r="AC179" s="40"/>
      <c r="AD179" s="40"/>
      <c r="AE179" s="40"/>
      <c r="AF179" s="40"/>
      <c r="AG179" s="15"/>
      <c r="AH179" s="33"/>
      <c r="AI179" s="33"/>
      <c r="AJ179" s="33"/>
      <c r="AK179" s="33"/>
      <c r="AL179" s="33"/>
      <c r="AM179" s="33"/>
      <c r="AN179" s="33"/>
      <c r="AO179" s="33"/>
      <c r="AP179" s="15"/>
      <c r="AQ179" s="40"/>
      <c r="AR179" s="40"/>
      <c r="AS179" s="40"/>
      <c r="AT179" s="40"/>
      <c r="AU179" s="40"/>
      <c r="AV179" s="40"/>
      <c r="AW179" s="40"/>
      <c r="AX179" s="40"/>
      <c r="AY179" s="231"/>
      <c r="BL179" s="12"/>
    </row>
    <row r="180" spans="1:64" s="5" customFormat="1" ht="20">
      <c r="A180" s="56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40"/>
      <c r="AB180" s="40"/>
      <c r="AC180" s="40"/>
      <c r="AD180" s="40"/>
      <c r="AE180" s="40"/>
      <c r="AF180" s="40"/>
      <c r="AG180" s="15"/>
      <c r="AH180" s="33"/>
      <c r="AI180" s="33"/>
      <c r="AJ180" s="33"/>
      <c r="AK180" s="33"/>
      <c r="AL180" s="33"/>
      <c r="AM180" s="33"/>
      <c r="AN180" s="33"/>
      <c r="AO180" s="33"/>
      <c r="AP180" s="15"/>
      <c r="AQ180" s="40"/>
      <c r="AR180" s="40"/>
      <c r="AS180" s="40"/>
      <c r="AT180" s="40"/>
      <c r="AU180" s="40"/>
      <c r="AV180" s="40"/>
      <c r="AW180" s="40"/>
      <c r="AX180" s="40"/>
      <c r="AY180" s="231"/>
      <c r="BL180" s="12"/>
    </row>
    <row r="181" spans="1:64" s="5" customFormat="1" ht="20">
      <c r="A181" s="56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40"/>
      <c r="AB181" s="40"/>
      <c r="AC181" s="40"/>
      <c r="AD181" s="40"/>
      <c r="AE181" s="40"/>
      <c r="AF181" s="40"/>
      <c r="AG181" s="15"/>
      <c r="AH181" s="33"/>
      <c r="AI181" s="33"/>
      <c r="AJ181" s="33"/>
      <c r="AK181" s="33"/>
      <c r="AL181" s="33"/>
      <c r="AM181" s="33"/>
      <c r="AN181" s="33"/>
      <c r="AO181" s="33"/>
      <c r="AP181" s="15"/>
      <c r="AQ181" s="40"/>
      <c r="AR181" s="40"/>
      <c r="AS181" s="40"/>
      <c r="AT181" s="40"/>
      <c r="AU181" s="40"/>
      <c r="AV181" s="40"/>
      <c r="AW181" s="40"/>
      <c r="AX181" s="40"/>
      <c r="AY181" s="231"/>
      <c r="BL181" s="12"/>
    </row>
    <row r="182" spans="1:64" s="5" customFormat="1" ht="20">
      <c r="A182" s="56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40"/>
      <c r="AB182" s="40"/>
      <c r="AC182" s="40"/>
      <c r="AD182" s="40"/>
      <c r="AE182" s="40"/>
      <c r="AF182" s="40"/>
      <c r="AG182" s="15"/>
      <c r="AH182" s="33"/>
      <c r="AI182" s="33"/>
      <c r="AJ182" s="33"/>
      <c r="AK182" s="33"/>
      <c r="AL182" s="33"/>
      <c r="AM182" s="33"/>
      <c r="AN182" s="33"/>
      <c r="AO182" s="33"/>
      <c r="AP182" s="15"/>
      <c r="AQ182" s="40"/>
      <c r="AR182" s="40"/>
      <c r="AS182" s="40"/>
      <c r="AT182" s="40"/>
      <c r="AU182" s="40"/>
      <c r="AV182" s="40"/>
      <c r="AW182" s="40"/>
      <c r="AX182" s="40"/>
      <c r="AY182" s="231"/>
      <c r="BL182" s="12"/>
    </row>
    <row r="183" spans="1:64" s="5" customFormat="1" ht="20">
      <c r="A183" s="56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40"/>
      <c r="AB183" s="40"/>
      <c r="AC183" s="40"/>
      <c r="AD183" s="40"/>
      <c r="AE183" s="40"/>
      <c r="AF183" s="40"/>
      <c r="AG183" s="15"/>
      <c r="AH183" s="33"/>
      <c r="AI183" s="33"/>
      <c r="AJ183" s="33"/>
      <c r="AK183" s="33"/>
      <c r="AL183" s="33"/>
      <c r="AM183" s="33"/>
      <c r="AN183" s="33"/>
      <c r="AO183" s="33"/>
      <c r="AP183" s="15"/>
      <c r="AQ183" s="40"/>
      <c r="AR183" s="40"/>
      <c r="AS183" s="40"/>
      <c r="AT183" s="40"/>
      <c r="AU183" s="40"/>
      <c r="AV183" s="40"/>
      <c r="AW183" s="40"/>
      <c r="AX183" s="40"/>
      <c r="AY183" s="231"/>
      <c r="BL183" s="12"/>
    </row>
    <row r="184" spans="1:64" s="5" customFormat="1" ht="20">
      <c r="A184" s="56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40"/>
      <c r="AB184" s="40"/>
      <c r="AC184" s="40"/>
      <c r="AD184" s="40"/>
      <c r="AE184" s="40"/>
      <c r="AF184" s="40"/>
      <c r="AG184" s="15"/>
      <c r="AH184" s="33"/>
      <c r="AI184" s="33"/>
      <c r="AJ184" s="33"/>
      <c r="AK184" s="33"/>
      <c r="AL184" s="33"/>
      <c r="AM184" s="33"/>
      <c r="AN184" s="33"/>
      <c r="AO184" s="33"/>
      <c r="AP184" s="15"/>
      <c r="AQ184" s="40"/>
      <c r="AR184" s="40"/>
      <c r="AS184" s="40"/>
      <c r="AT184" s="40"/>
      <c r="AU184" s="40"/>
      <c r="AV184" s="40"/>
      <c r="AW184" s="40"/>
      <c r="AX184" s="40"/>
      <c r="AY184" s="231"/>
      <c r="BL184" s="12"/>
    </row>
    <row r="185" spans="1:64" s="5" customFormat="1" ht="20">
      <c r="A185" s="56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40"/>
      <c r="AB185" s="40"/>
      <c r="AC185" s="40"/>
      <c r="AD185" s="40"/>
      <c r="AE185" s="40"/>
      <c r="AF185" s="40"/>
      <c r="AG185" s="15"/>
      <c r="AH185" s="33"/>
      <c r="AI185" s="33"/>
      <c r="AJ185" s="33"/>
      <c r="AK185" s="33"/>
      <c r="AL185" s="33"/>
      <c r="AM185" s="33"/>
      <c r="AN185" s="33"/>
      <c r="AO185" s="33"/>
      <c r="AP185" s="15"/>
      <c r="AQ185" s="40"/>
      <c r="AR185" s="40"/>
      <c r="AS185" s="40"/>
      <c r="AT185" s="40"/>
      <c r="AU185" s="40"/>
      <c r="AV185" s="40"/>
      <c r="AW185" s="40"/>
      <c r="AX185" s="40"/>
      <c r="AY185" s="231"/>
      <c r="BL185" s="12"/>
    </row>
    <row r="186" spans="1:64" s="5" customFormat="1" ht="20">
      <c r="A186" s="56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40"/>
      <c r="AB186" s="40"/>
      <c r="AC186" s="40"/>
      <c r="AD186" s="40"/>
      <c r="AE186" s="40"/>
      <c r="AF186" s="40"/>
      <c r="AG186" s="15"/>
      <c r="AH186" s="33"/>
      <c r="AI186" s="33"/>
      <c r="AJ186" s="33"/>
      <c r="AK186" s="33"/>
      <c r="AL186" s="33"/>
      <c r="AM186" s="33"/>
      <c r="AN186" s="33"/>
      <c r="AO186" s="33"/>
      <c r="AP186" s="15"/>
      <c r="AQ186" s="40"/>
      <c r="AR186" s="40"/>
      <c r="AS186" s="40"/>
      <c r="AT186" s="40"/>
      <c r="AU186" s="40"/>
      <c r="AV186" s="40"/>
      <c r="AW186" s="40"/>
      <c r="AX186" s="40"/>
      <c r="AY186" s="231"/>
      <c r="BL186" s="12"/>
    </row>
    <row r="187" spans="1:64" s="5" customFormat="1" ht="20">
      <c r="A187" s="56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40"/>
      <c r="AB187" s="40"/>
      <c r="AC187" s="40"/>
      <c r="AD187" s="40"/>
      <c r="AE187" s="40"/>
      <c r="AF187" s="40"/>
      <c r="AG187" s="15"/>
      <c r="AH187" s="33"/>
      <c r="AI187" s="33"/>
      <c r="AJ187" s="33"/>
      <c r="AK187" s="33"/>
      <c r="AL187" s="33"/>
      <c r="AM187" s="33"/>
      <c r="AN187" s="33"/>
      <c r="AO187" s="33"/>
      <c r="AP187" s="15"/>
      <c r="AQ187" s="40"/>
      <c r="AR187" s="40"/>
      <c r="AS187" s="40"/>
      <c r="AT187" s="40"/>
      <c r="AU187" s="40"/>
      <c r="AV187" s="40"/>
      <c r="AW187" s="40"/>
      <c r="AX187" s="40"/>
      <c r="AY187" s="231"/>
      <c r="BL187" s="12"/>
    </row>
    <row r="188" spans="1:64" s="5" customFormat="1" ht="20">
      <c r="A188" s="56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40"/>
      <c r="AB188" s="40"/>
      <c r="AC188" s="40"/>
      <c r="AD188" s="40"/>
      <c r="AE188" s="40"/>
      <c r="AF188" s="40"/>
      <c r="AG188" s="15"/>
      <c r="AH188" s="33"/>
      <c r="AI188" s="33"/>
      <c r="AJ188" s="33"/>
      <c r="AK188" s="33"/>
      <c r="AL188" s="33"/>
      <c r="AM188" s="33"/>
      <c r="AN188" s="33"/>
      <c r="AO188" s="33"/>
      <c r="AP188" s="15"/>
      <c r="AQ188" s="40"/>
      <c r="AR188" s="40"/>
      <c r="AS188" s="40"/>
      <c r="AT188" s="40"/>
      <c r="AU188" s="40"/>
      <c r="AV188" s="40"/>
      <c r="AW188" s="40"/>
      <c r="AX188" s="40"/>
      <c r="AY188" s="231"/>
      <c r="BL188" s="12"/>
    </row>
    <row r="189" spans="1:64" s="5" customFormat="1" ht="20">
      <c r="A189" s="56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40"/>
      <c r="AB189" s="40"/>
      <c r="AC189" s="40"/>
      <c r="AD189" s="40"/>
      <c r="AE189" s="40"/>
      <c r="AF189" s="40"/>
      <c r="AG189" s="15"/>
      <c r="AH189" s="33"/>
      <c r="AI189" s="33"/>
      <c r="AJ189" s="33"/>
      <c r="AK189" s="33"/>
      <c r="AL189" s="33"/>
      <c r="AM189" s="33"/>
      <c r="AN189" s="33"/>
      <c r="AO189" s="33"/>
      <c r="AP189" s="15"/>
      <c r="AQ189" s="40"/>
      <c r="AR189" s="40"/>
      <c r="AS189" s="40"/>
      <c r="AT189" s="40"/>
      <c r="AU189" s="40"/>
      <c r="AV189" s="40"/>
      <c r="AW189" s="40"/>
      <c r="AX189" s="40"/>
      <c r="AY189" s="231"/>
      <c r="BL189" s="12"/>
    </row>
    <row r="190" spans="1:64" s="5" customFormat="1" ht="20">
      <c r="A190" s="56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40"/>
      <c r="AB190" s="40"/>
      <c r="AC190" s="40"/>
      <c r="AD190" s="40"/>
      <c r="AE190" s="40"/>
      <c r="AF190" s="40"/>
      <c r="AG190" s="15"/>
      <c r="AH190" s="33"/>
      <c r="AI190" s="33"/>
      <c r="AJ190" s="33"/>
      <c r="AK190" s="33"/>
      <c r="AL190" s="33"/>
      <c r="AM190" s="33"/>
      <c r="AN190" s="33"/>
      <c r="AO190" s="33"/>
      <c r="AP190" s="15"/>
      <c r="AQ190" s="40"/>
      <c r="AR190" s="40"/>
      <c r="AS190" s="40"/>
      <c r="AT190" s="40"/>
      <c r="AU190" s="40"/>
      <c r="AV190" s="40"/>
      <c r="AW190" s="40"/>
      <c r="AX190" s="40"/>
      <c r="AY190" s="231"/>
      <c r="BL190" s="12"/>
    </row>
    <row r="191" spans="1:64" s="5" customFormat="1" ht="20">
      <c r="A191" s="56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40"/>
      <c r="AB191" s="40"/>
      <c r="AC191" s="40"/>
      <c r="AD191" s="40"/>
      <c r="AE191" s="40"/>
      <c r="AF191" s="40"/>
      <c r="AG191" s="15"/>
      <c r="AH191" s="33"/>
      <c r="AI191" s="33"/>
      <c r="AJ191" s="33"/>
      <c r="AK191" s="33"/>
      <c r="AL191" s="33"/>
      <c r="AM191" s="33"/>
      <c r="AN191" s="33"/>
      <c r="AO191" s="33"/>
      <c r="AP191" s="15"/>
      <c r="AQ191" s="40"/>
      <c r="AR191" s="40"/>
      <c r="AS191" s="40"/>
      <c r="AT191" s="40"/>
      <c r="AU191" s="40"/>
      <c r="AV191" s="40"/>
      <c r="AW191" s="40"/>
      <c r="AX191" s="40"/>
      <c r="AY191" s="231"/>
      <c r="BL191" s="12"/>
    </row>
    <row r="192" spans="1:64" s="5" customFormat="1" ht="20">
      <c r="A192" s="56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40"/>
      <c r="AB192" s="40"/>
      <c r="AC192" s="40"/>
      <c r="AD192" s="40"/>
      <c r="AE192" s="40"/>
      <c r="AF192" s="40"/>
      <c r="AG192" s="15"/>
      <c r="AH192" s="33"/>
      <c r="AI192" s="33"/>
      <c r="AJ192" s="33"/>
      <c r="AK192" s="33"/>
      <c r="AL192" s="33"/>
      <c r="AM192" s="33"/>
      <c r="AN192" s="33"/>
      <c r="AO192" s="33"/>
      <c r="AP192" s="15"/>
      <c r="AQ192" s="40"/>
      <c r="AR192" s="40"/>
      <c r="AS192" s="40"/>
      <c r="AT192" s="40"/>
      <c r="AU192" s="40"/>
      <c r="AV192" s="40"/>
      <c r="AW192" s="40"/>
      <c r="AX192" s="40"/>
      <c r="AY192" s="231"/>
      <c r="BL192" s="12"/>
    </row>
    <row r="193" spans="1:64" s="5" customFormat="1" ht="20">
      <c r="A193" s="56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40"/>
      <c r="AB193" s="40"/>
      <c r="AC193" s="40"/>
      <c r="AD193" s="40"/>
      <c r="AE193" s="40"/>
      <c r="AF193" s="40"/>
      <c r="AG193" s="15"/>
      <c r="AH193" s="33"/>
      <c r="AI193" s="33"/>
      <c r="AJ193" s="33"/>
      <c r="AK193" s="33"/>
      <c r="AL193" s="33"/>
      <c r="AM193" s="33"/>
      <c r="AN193" s="33"/>
      <c r="AO193" s="33"/>
      <c r="AP193" s="15"/>
      <c r="AQ193" s="40"/>
      <c r="AR193" s="40"/>
      <c r="AS193" s="40"/>
      <c r="AT193" s="40"/>
      <c r="AU193" s="40"/>
      <c r="AV193" s="40"/>
      <c r="AW193" s="40"/>
      <c r="AX193" s="40"/>
      <c r="AY193" s="231"/>
      <c r="BL193" s="12"/>
    </row>
    <row r="194" spans="1:64" s="5" customFormat="1" ht="20">
      <c r="A194" s="56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40"/>
      <c r="AB194" s="40"/>
      <c r="AC194" s="40"/>
      <c r="AD194" s="40"/>
      <c r="AE194" s="40"/>
      <c r="AF194" s="40"/>
      <c r="AG194" s="15"/>
      <c r="AH194" s="33"/>
      <c r="AI194" s="33"/>
      <c r="AJ194" s="33"/>
      <c r="AK194" s="33"/>
      <c r="AL194" s="33"/>
      <c r="AM194" s="33"/>
      <c r="AN194" s="33"/>
      <c r="AO194" s="33"/>
      <c r="AP194" s="15"/>
      <c r="AQ194" s="40"/>
      <c r="AR194" s="40"/>
      <c r="AS194" s="40"/>
      <c r="AT194" s="40"/>
      <c r="AU194" s="40"/>
      <c r="AV194" s="40"/>
      <c r="AW194" s="40"/>
      <c r="AX194" s="40"/>
      <c r="AY194" s="231"/>
      <c r="BL194" s="12"/>
    </row>
    <row r="195" spans="1:64" s="5" customFormat="1" ht="20">
      <c r="A195" s="56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40"/>
      <c r="AB195" s="40"/>
      <c r="AC195" s="40"/>
      <c r="AD195" s="40"/>
      <c r="AE195" s="40"/>
      <c r="AF195" s="40"/>
      <c r="AG195" s="15"/>
      <c r="AH195" s="33"/>
      <c r="AI195" s="33"/>
      <c r="AJ195" s="33"/>
      <c r="AK195" s="33"/>
      <c r="AL195" s="33"/>
      <c r="AM195" s="33"/>
      <c r="AN195" s="33"/>
      <c r="AO195" s="33"/>
      <c r="AP195" s="15"/>
      <c r="AQ195" s="40"/>
      <c r="AR195" s="40"/>
      <c r="AS195" s="40"/>
      <c r="AT195" s="40"/>
      <c r="AU195" s="40"/>
      <c r="AV195" s="40"/>
      <c r="AW195" s="40"/>
      <c r="AX195" s="40"/>
      <c r="AY195" s="231"/>
      <c r="BL195" s="12"/>
    </row>
    <row r="196" spans="1:64" s="5" customFormat="1" ht="20">
      <c r="A196" s="56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40"/>
      <c r="AB196" s="40"/>
      <c r="AC196" s="40"/>
      <c r="AD196" s="40"/>
      <c r="AE196" s="40"/>
      <c r="AF196" s="40"/>
      <c r="AG196" s="15"/>
      <c r="AH196" s="33"/>
      <c r="AI196" s="33"/>
      <c r="AJ196" s="33"/>
      <c r="AK196" s="33"/>
      <c r="AL196" s="33"/>
      <c r="AM196" s="33"/>
      <c r="AN196" s="33"/>
      <c r="AO196" s="33"/>
      <c r="AP196" s="15"/>
      <c r="AQ196" s="40"/>
      <c r="AR196" s="40"/>
      <c r="AS196" s="40"/>
      <c r="AT196" s="40"/>
      <c r="AU196" s="40"/>
      <c r="AV196" s="40"/>
      <c r="AW196" s="40"/>
      <c r="AX196" s="40"/>
      <c r="AY196" s="231"/>
      <c r="BL196" s="12"/>
    </row>
    <row r="197" spans="1:64" s="5" customFormat="1" ht="20">
      <c r="A197" s="151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40"/>
      <c r="AB197" s="40"/>
      <c r="AC197" s="40"/>
      <c r="AD197" s="40"/>
      <c r="AE197" s="40"/>
      <c r="AF197" s="40"/>
      <c r="AG197" s="8"/>
      <c r="AH197" s="33"/>
      <c r="AI197" s="33"/>
      <c r="AJ197" s="33"/>
      <c r="AK197" s="33"/>
      <c r="AL197" s="33"/>
      <c r="AM197" s="33"/>
      <c r="AN197" s="33"/>
      <c r="AO197" s="33"/>
      <c r="AP197" s="8"/>
      <c r="AQ197" s="40"/>
      <c r="AR197" s="40"/>
      <c r="AS197" s="40"/>
      <c r="AT197" s="40"/>
      <c r="AU197" s="40"/>
      <c r="AV197" s="40"/>
      <c r="AW197" s="40"/>
      <c r="AX197" s="40"/>
      <c r="AY197" s="231"/>
      <c r="BL197" s="12"/>
    </row>
    <row r="198" spans="1:64" s="5" customFormat="1" ht="20">
      <c r="A198" s="151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40"/>
      <c r="AB198" s="40"/>
      <c r="AC198" s="40"/>
      <c r="AD198" s="40"/>
      <c r="AE198" s="40"/>
      <c r="AF198" s="40"/>
      <c r="AG198" s="8"/>
      <c r="AH198" s="33"/>
      <c r="AI198" s="33"/>
      <c r="AJ198" s="33"/>
      <c r="AK198" s="33"/>
      <c r="AL198" s="33"/>
      <c r="AM198" s="33"/>
      <c r="AN198" s="33"/>
      <c r="AO198" s="33"/>
      <c r="AP198" s="8"/>
      <c r="AQ198" s="40"/>
      <c r="AR198" s="40"/>
      <c r="AS198" s="40"/>
      <c r="AT198" s="40"/>
      <c r="AU198" s="40"/>
      <c r="AV198" s="40"/>
      <c r="AW198" s="40"/>
      <c r="AX198" s="40"/>
      <c r="AY198" s="231"/>
      <c r="BL198" s="12"/>
    </row>
    <row r="199" spans="1:64" s="5" customFormat="1" ht="20">
      <c r="A199" s="151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40"/>
      <c r="AB199" s="40"/>
      <c r="AC199" s="40"/>
      <c r="AD199" s="40"/>
      <c r="AE199" s="40"/>
      <c r="AF199" s="40"/>
      <c r="AG199" s="8"/>
      <c r="AH199" s="33"/>
      <c r="AI199" s="33"/>
      <c r="AJ199" s="33"/>
      <c r="AK199" s="33"/>
      <c r="AL199" s="33"/>
      <c r="AM199" s="33"/>
      <c r="AN199" s="33"/>
      <c r="AO199" s="33"/>
      <c r="AP199" s="8"/>
      <c r="AQ199" s="40"/>
      <c r="AR199" s="40"/>
      <c r="AS199" s="40"/>
      <c r="AT199" s="40"/>
      <c r="AU199" s="40"/>
      <c r="AV199" s="40"/>
      <c r="AW199" s="40"/>
      <c r="AX199" s="40"/>
      <c r="AY199" s="231"/>
      <c r="BL199" s="12"/>
    </row>
    <row r="200" spans="1:64" s="5" customFormat="1" ht="20">
      <c r="A200" s="151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40"/>
      <c r="AB200" s="40"/>
      <c r="AC200" s="40"/>
      <c r="AD200" s="40"/>
      <c r="AE200" s="40"/>
      <c r="AF200" s="40"/>
      <c r="AG200" s="8"/>
      <c r="AH200" s="33"/>
      <c r="AI200" s="33"/>
      <c r="AJ200" s="33"/>
      <c r="AK200" s="33"/>
      <c r="AL200" s="33"/>
      <c r="AM200" s="33"/>
      <c r="AN200" s="33"/>
      <c r="AO200" s="33"/>
      <c r="AP200" s="8"/>
      <c r="AQ200" s="40"/>
      <c r="AR200" s="40"/>
      <c r="AS200" s="40"/>
      <c r="AT200" s="40"/>
      <c r="AU200" s="40"/>
      <c r="AV200" s="40"/>
      <c r="AW200" s="40"/>
      <c r="AX200" s="40"/>
      <c r="AY200" s="231"/>
      <c r="BL200" s="12"/>
    </row>
    <row r="201" spans="1:64" s="5" customFormat="1" ht="20">
      <c r="A201" s="151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40"/>
      <c r="AB201" s="40"/>
      <c r="AC201" s="40"/>
      <c r="AD201" s="40"/>
      <c r="AE201" s="40"/>
      <c r="AF201" s="40"/>
      <c r="AG201" s="8"/>
      <c r="AH201" s="33"/>
      <c r="AI201" s="33"/>
      <c r="AJ201" s="33"/>
      <c r="AK201" s="33"/>
      <c r="AL201" s="33"/>
      <c r="AM201" s="33"/>
      <c r="AN201" s="33"/>
      <c r="AO201" s="33"/>
      <c r="AP201" s="8"/>
      <c r="AQ201" s="40"/>
      <c r="AR201" s="40"/>
      <c r="AS201" s="40"/>
      <c r="AT201" s="40"/>
      <c r="AU201" s="40"/>
      <c r="AV201" s="40"/>
      <c r="AW201" s="40"/>
      <c r="AX201" s="40"/>
      <c r="AY201" s="231"/>
      <c r="BL201" s="12"/>
    </row>
    <row r="202" spans="1:64" s="5" customFormat="1" ht="20">
      <c r="A202" s="151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40"/>
      <c r="AB202" s="40"/>
      <c r="AC202" s="40"/>
      <c r="AD202" s="40"/>
      <c r="AE202" s="40"/>
      <c r="AF202" s="40"/>
      <c r="AG202" s="8"/>
      <c r="AH202" s="33"/>
      <c r="AI202" s="33"/>
      <c r="AJ202" s="33"/>
      <c r="AK202" s="33"/>
      <c r="AL202" s="33"/>
      <c r="AM202" s="33"/>
      <c r="AN202" s="33"/>
      <c r="AO202" s="33"/>
      <c r="AP202" s="8"/>
      <c r="AQ202" s="40"/>
      <c r="AR202" s="40"/>
      <c r="AS202" s="40"/>
      <c r="AT202" s="40"/>
      <c r="AU202" s="40"/>
      <c r="AV202" s="40"/>
      <c r="AW202" s="40"/>
      <c r="AX202" s="40"/>
      <c r="AY202" s="231"/>
      <c r="BL202" s="12"/>
    </row>
    <row r="203" spans="1:64" s="5" customFormat="1" ht="20">
      <c r="A203" s="151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40"/>
      <c r="AB203" s="40"/>
      <c r="AC203" s="40"/>
      <c r="AD203" s="40"/>
      <c r="AE203" s="40"/>
      <c r="AF203" s="40"/>
      <c r="AG203" s="8"/>
      <c r="AH203" s="33"/>
      <c r="AI203" s="33"/>
      <c r="AJ203" s="33"/>
      <c r="AK203" s="33"/>
      <c r="AL203" s="33"/>
      <c r="AM203" s="33"/>
      <c r="AN203" s="33"/>
      <c r="AO203" s="33"/>
      <c r="AP203" s="8"/>
      <c r="AQ203" s="40"/>
      <c r="AR203" s="40"/>
      <c r="AS203" s="40"/>
      <c r="AT203" s="40"/>
      <c r="AU203" s="40"/>
      <c r="AV203" s="40"/>
      <c r="AW203" s="40"/>
      <c r="AX203" s="40"/>
      <c r="AY203" s="231"/>
      <c r="BL203" s="12"/>
    </row>
    <row r="204" spans="1:64" s="5" customFormat="1" ht="20">
      <c r="A204" s="151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40"/>
      <c r="AB204" s="40"/>
      <c r="AC204" s="40"/>
      <c r="AD204" s="40"/>
      <c r="AE204" s="40"/>
      <c r="AF204" s="40"/>
      <c r="AG204" s="8"/>
      <c r="AH204" s="33"/>
      <c r="AI204" s="33"/>
      <c r="AJ204" s="33"/>
      <c r="AK204" s="33"/>
      <c r="AL204" s="33"/>
      <c r="AM204" s="33"/>
      <c r="AN204" s="33"/>
      <c r="AO204" s="33"/>
      <c r="AP204" s="8"/>
      <c r="AQ204" s="40"/>
      <c r="AR204" s="40"/>
      <c r="AS204" s="40"/>
      <c r="AT204" s="40"/>
      <c r="AU204" s="40"/>
      <c r="AV204" s="40"/>
      <c r="AW204" s="40"/>
      <c r="AX204" s="40"/>
      <c r="AY204" s="231"/>
      <c r="BL204" s="12"/>
    </row>
    <row r="205" spans="1:64" s="5" customFormat="1" ht="20">
      <c r="A205" s="151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40"/>
      <c r="AB205" s="40"/>
      <c r="AC205" s="40"/>
      <c r="AD205" s="40"/>
      <c r="AE205" s="40"/>
      <c r="AF205" s="40"/>
      <c r="AG205" s="8"/>
      <c r="AH205" s="33"/>
      <c r="AI205" s="33"/>
      <c r="AJ205" s="33"/>
      <c r="AK205" s="33"/>
      <c r="AL205" s="33"/>
      <c r="AM205" s="33"/>
      <c r="AN205" s="33"/>
      <c r="AO205" s="33"/>
      <c r="AP205" s="8"/>
      <c r="AQ205" s="40"/>
      <c r="AR205" s="40"/>
      <c r="AS205" s="40"/>
      <c r="AT205" s="40"/>
      <c r="AU205" s="40"/>
      <c r="AV205" s="40"/>
      <c r="AW205" s="40"/>
      <c r="AX205" s="40"/>
      <c r="AY205" s="231"/>
      <c r="BL205" s="12"/>
    </row>
    <row r="206" spans="1:64" s="5" customFormat="1" ht="20">
      <c r="A206" s="151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40"/>
      <c r="AB206" s="40"/>
      <c r="AC206" s="40"/>
      <c r="AD206" s="40"/>
      <c r="AE206" s="40"/>
      <c r="AF206" s="40"/>
      <c r="AG206" s="8"/>
      <c r="AH206" s="33"/>
      <c r="AI206" s="33"/>
      <c r="AJ206" s="33"/>
      <c r="AK206" s="33"/>
      <c r="AL206" s="33"/>
      <c r="AM206" s="33"/>
      <c r="AN206" s="33"/>
      <c r="AO206" s="33"/>
      <c r="AP206" s="8"/>
      <c r="AQ206" s="40"/>
      <c r="AR206" s="40"/>
      <c r="AS206" s="40"/>
      <c r="AT206" s="40"/>
      <c r="AU206" s="40"/>
      <c r="AV206" s="40"/>
      <c r="AW206" s="40"/>
      <c r="AX206" s="40"/>
      <c r="AY206" s="231"/>
      <c r="BL206" s="12"/>
    </row>
    <row r="207" spans="1:64" s="5" customFormat="1" ht="20">
      <c r="A207" s="151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40"/>
      <c r="AB207" s="40"/>
      <c r="AC207" s="40"/>
      <c r="AD207" s="40"/>
      <c r="AE207" s="40"/>
      <c r="AF207" s="40"/>
      <c r="AG207" s="8"/>
      <c r="AH207" s="33"/>
      <c r="AI207" s="33"/>
      <c r="AJ207" s="33"/>
      <c r="AK207" s="33"/>
      <c r="AL207" s="33"/>
      <c r="AM207" s="33"/>
      <c r="AN207" s="33"/>
      <c r="AO207" s="33"/>
      <c r="AP207" s="8"/>
      <c r="AQ207" s="40"/>
      <c r="AR207" s="40"/>
      <c r="AS207" s="40"/>
      <c r="AT207" s="40"/>
      <c r="AU207" s="40"/>
      <c r="AV207" s="40"/>
      <c r="AW207" s="40"/>
      <c r="AX207" s="40"/>
      <c r="AY207" s="231"/>
      <c r="BL207" s="12"/>
    </row>
    <row r="208" spans="1:64" s="5" customFormat="1" ht="20">
      <c r="A208" s="151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40"/>
      <c r="AB208" s="40"/>
      <c r="AC208" s="40"/>
      <c r="AD208" s="40"/>
      <c r="AE208" s="40"/>
      <c r="AF208" s="40"/>
      <c r="AG208" s="8"/>
      <c r="AH208" s="33"/>
      <c r="AI208" s="33"/>
      <c r="AJ208" s="33"/>
      <c r="AK208" s="33"/>
      <c r="AL208" s="33"/>
      <c r="AM208" s="33"/>
      <c r="AN208" s="33"/>
      <c r="AO208" s="33"/>
      <c r="AP208" s="8"/>
      <c r="AQ208" s="40"/>
      <c r="AR208" s="40"/>
      <c r="AS208" s="40"/>
      <c r="AT208" s="40"/>
      <c r="AU208" s="40"/>
      <c r="AV208" s="40"/>
      <c r="AW208" s="40"/>
      <c r="AX208" s="40"/>
      <c r="AY208" s="231"/>
      <c r="BL208" s="12"/>
    </row>
    <row r="209" spans="1:64" s="5" customFormat="1" ht="20">
      <c r="A209" s="151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40"/>
      <c r="AB209" s="40"/>
      <c r="AC209" s="40"/>
      <c r="AD209" s="40"/>
      <c r="AE209" s="40"/>
      <c r="AF209" s="40"/>
      <c r="AG209" s="8"/>
      <c r="AH209" s="33"/>
      <c r="AI209" s="33"/>
      <c r="AJ209" s="33"/>
      <c r="AK209" s="33"/>
      <c r="AL209" s="33"/>
      <c r="AM209" s="33"/>
      <c r="AN209" s="33"/>
      <c r="AO209" s="33"/>
      <c r="AP209" s="8"/>
      <c r="AQ209" s="40"/>
      <c r="AR209" s="40"/>
      <c r="AS209" s="40"/>
      <c r="AT209" s="40"/>
      <c r="AU209" s="40"/>
      <c r="AV209" s="40"/>
      <c r="AW209" s="40"/>
      <c r="AX209" s="40"/>
      <c r="AY209" s="231"/>
      <c r="BL209" s="12"/>
    </row>
    <row r="210" spans="1:64" s="5" customFormat="1" ht="20">
      <c r="A210" s="151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40"/>
      <c r="AB210" s="40"/>
      <c r="AC210" s="40"/>
      <c r="AD210" s="40"/>
      <c r="AE210" s="40"/>
      <c r="AF210" s="40"/>
      <c r="AG210" s="8"/>
      <c r="AH210" s="33"/>
      <c r="AI210" s="33"/>
      <c r="AJ210" s="33"/>
      <c r="AK210" s="33"/>
      <c r="AL210" s="33"/>
      <c r="AM210" s="33"/>
      <c r="AN210" s="33"/>
      <c r="AO210" s="33"/>
      <c r="AP210" s="8"/>
      <c r="AQ210" s="40"/>
      <c r="AR210" s="40"/>
      <c r="AS210" s="40"/>
      <c r="AT210" s="40"/>
      <c r="AU210" s="40"/>
      <c r="AV210" s="40"/>
      <c r="AW210" s="40"/>
      <c r="AX210" s="40"/>
      <c r="AY210" s="231"/>
      <c r="BL210" s="12"/>
    </row>
    <row r="211" spans="1:64" s="5" customFormat="1" ht="20">
      <c r="A211" s="151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40"/>
      <c r="AB211" s="40"/>
      <c r="AC211" s="40"/>
      <c r="AD211" s="40"/>
      <c r="AE211" s="40"/>
      <c r="AF211" s="40"/>
      <c r="AG211" s="8"/>
      <c r="AH211" s="33"/>
      <c r="AI211" s="33"/>
      <c r="AJ211" s="33"/>
      <c r="AK211" s="33"/>
      <c r="AL211" s="33"/>
      <c r="AM211" s="33"/>
      <c r="AN211" s="33"/>
      <c r="AO211" s="33"/>
      <c r="AP211" s="8"/>
      <c r="AQ211" s="40"/>
      <c r="AR211" s="40"/>
      <c r="AS211" s="40"/>
      <c r="AT211" s="40"/>
      <c r="AU211" s="40"/>
      <c r="AV211" s="40"/>
      <c r="AW211" s="40"/>
      <c r="AX211" s="40"/>
      <c r="AY211" s="231"/>
      <c r="BL211" s="12"/>
    </row>
    <row r="212" spans="1:64" s="5" customFormat="1" ht="20">
      <c r="A212" s="151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40"/>
      <c r="AB212" s="40"/>
      <c r="AC212" s="40"/>
      <c r="AD212" s="40"/>
      <c r="AE212" s="40"/>
      <c r="AF212" s="40"/>
      <c r="AG212" s="8"/>
      <c r="AH212" s="33"/>
      <c r="AI212" s="33"/>
      <c r="AJ212" s="33"/>
      <c r="AK212" s="33"/>
      <c r="AL212" s="33"/>
      <c r="AM212" s="33"/>
      <c r="AN212" s="33"/>
      <c r="AO212" s="33"/>
      <c r="AP212" s="8"/>
      <c r="AQ212" s="40"/>
      <c r="AR212" s="40"/>
      <c r="AS212" s="40"/>
      <c r="AT212" s="40"/>
      <c r="AU212" s="40"/>
      <c r="AV212" s="40"/>
      <c r="AW212" s="40"/>
      <c r="AX212" s="40"/>
      <c r="AY212" s="231"/>
      <c r="BL212" s="12"/>
    </row>
    <row r="213" spans="1:64" s="5" customFormat="1" ht="20">
      <c r="A213" s="151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40"/>
      <c r="AB213" s="40"/>
      <c r="AC213" s="40"/>
      <c r="AD213" s="40"/>
      <c r="AE213" s="40"/>
      <c r="AF213" s="40"/>
      <c r="AG213" s="8"/>
      <c r="AH213" s="33"/>
      <c r="AI213" s="33"/>
      <c r="AJ213" s="33"/>
      <c r="AK213" s="33"/>
      <c r="AL213" s="33"/>
      <c r="AM213" s="33"/>
      <c r="AN213" s="33"/>
      <c r="AO213" s="33"/>
      <c r="AP213" s="8"/>
      <c r="AQ213" s="40"/>
      <c r="AR213" s="40"/>
      <c r="AS213" s="40"/>
      <c r="AT213" s="40"/>
      <c r="AU213" s="40"/>
      <c r="AV213" s="40"/>
      <c r="AW213" s="40"/>
      <c r="AX213" s="40"/>
      <c r="AY213" s="231"/>
      <c r="BL213" s="12"/>
    </row>
    <row r="214" spans="1:64" s="5" customFormat="1" ht="20">
      <c r="A214" s="151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40"/>
      <c r="AB214" s="40"/>
      <c r="AC214" s="40"/>
      <c r="AD214" s="40"/>
      <c r="AE214" s="40"/>
      <c r="AF214" s="40"/>
      <c r="AG214" s="8"/>
      <c r="AH214" s="33"/>
      <c r="AI214" s="33"/>
      <c r="AJ214" s="33"/>
      <c r="AK214" s="33"/>
      <c r="AL214" s="33"/>
      <c r="AM214" s="33"/>
      <c r="AN214" s="33"/>
      <c r="AO214" s="33"/>
      <c r="AP214" s="8"/>
      <c r="AQ214" s="40"/>
      <c r="AR214" s="40"/>
      <c r="AS214" s="40"/>
      <c r="AT214" s="40"/>
      <c r="AU214" s="40"/>
      <c r="AV214" s="40"/>
      <c r="AW214" s="40"/>
      <c r="AX214" s="40"/>
      <c r="AY214" s="231"/>
      <c r="BL214" s="12"/>
    </row>
    <row r="215" spans="1:64" s="5" customFormat="1" ht="20">
      <c r="A215" s="151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40"/>
      <c r="AB215" s="40"/>
      <c r="AC215" s="40"/>
      <c r="AD215" s="40"/>
      <c r="AE215" s="40"/>
      <c r="AF215" s="40"/>
      <c r="AG215" s="8"/>
      <c r="AH215" s="33"/>
      <c r="AI215" s="33"/>
      <c r="AJ215" s="33"/>
      <c r="AK215" s="33"/>
      <c r="AL215" s="33"/>
      <c r="AM215" s="33"/>
      <c r="AN215" s="33"/>
      <c r="AO215" s="33"/>
      <c r="AP215" s="8"/>
      <c r="AQ215" s="40"/>
      <c r="AR215" s="40"/>
      <c r="AS215" s="40"/>
      <c r="AT215" s="40"/>
      <c r="AU215" s="40"/>
      <c r="AV215" s="40"/>
      <c r="AW215" s="40"/>
      <c r="AX215" s="40"/>
      <c r="AY215" s="231"/>
      <c r="BL215" s="12"/>
    </row>
    <row r="216" spans="1:64" s="5" customFormat="1" ht="20">
      <c r="A216" s="151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40"/>
      <c r="AB216" s="40"/>
      <c r="AC216" s="40"/>
      <c r="AD216" s="40"/>
      <c r="AE216" s="40"/>
      <c r="AF216" s="40"/>
      <c r="AG216" s="8"/>
      <c r="AH216" s="33"/>
      <c r="AI216" s="33"/>
      <c r="AJ216" s="33"/>
      <c r="AK216" s="33"/>
      <c r="AL216" s="33"/>
      <c r="AM216" s="33"/>
      <c r="AN216" s="33"/>
      <c r="AO216" s="33"/>
      <c r="AP216" s="8"/>
      <c r="AQ216" s="40"/>
      <c r="AR216" s="40"/>
      <c r="AS216" s="40"/>
      <c r="AT216" s="40"/>
      <c r="AU216" s="40"/>
      <c r="AV216" s="40"/>
      <c r="AW216" s="40"/>
      <c r="AX216" s="40"/>
      <c r="AY216" s="231"/>
      <c r="BL216" s="12"/>
    </row>
    <row r="217" spans="1:64" s="5" customFormat="1" ht="20">
      <c r="A217" s="151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40"/>
      <c r="AB217" s="40"/>
      <c r="AC217" s="40"/>
      <c r="AD217" s="40"/>
      <c r="AE217" s="40"/>
      <c r="AF217" s="40"/>
      <c r="AG217" s="8"/>
      <c r="AH217" s="33"/>
      <c r="AI217" s="33"/>
      <c r="AJ217" s="33"/>
      <c r="AK217" s="33"/>
      <c r="AL217" s="33"/>
      <c r="AM217" s="33"/>
      <c r="AN217" s="33"/>
      <c r="AO217" s="33"/>
      <c r="AP217" s="8"/>
      <c r="AQ217" s="40"/>
      <c r="AR217" s="40"/>
      <c r="AS217" s="40"/>
      <c r="AT217" s="40"/>
      <c r="AU217" s="40"/>
      <c r="AV217" s="40"/>
      <c r="AW217" s="40"/>
      <c r="AX217" s="40"/>
      <c r="AY217" s="231"/>
      <c r="BL217" s="12"/>
    </row>
    <row r="218" spans="1:64" s="5" customFormat="1" ht="20">
      <c r="A218" s="151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40"/>
      <c r="AB218" s="40"/>
      <c r="AC218" s="40"/>
      <c r="AD218" s="40"/>
      <c r="AE218" s="40"/>
      <c r="AF218" s="40"/>
      <c r="AG218" s="8"/>
      <c r="AH218" s="33"/>
      <c r="AI218" s="33"/>
      <c r="AJ218" s="33"/>
      <c r="AK218" s="33"/>
      <c r="AL218" s="33"/>
      <c r="AM218" s="33"/>
      <c r="AN218" s="33"/>
      <c r="AO218" s="33"/>
      <c r="AP218" s="8"/>
      <c r="AQ218" s="40"/>
      <c r="AR218" s="40"/>
      <c r="AS218" s="40"/>
      <c r="AT218" s="40"/>
      <c r="AU218" s="40"/>
      <c r="AV218" s="40"/>
      <c r="AW218" s="40"/>
      <c r="AX218" s="40"/>
      <c r="AY218" s="231"/>
      <c r="BL218" s="12"/>
    </row>
    <row r="219" spans="1:64" s="5" customFormat="1" ht="20">
      <c r="A219" s="151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40"/>
      <c r="AB219" s="40"/>
      <c r="AC219" s="40"/>
      <c r="AD219" s="40"/>
      <c r="AE219" s="40"/>
      <c r="AF219" s="40"/>
      <c r="AG219" s="8"/>
      <c r="AH219" s="33"/>
      <c r="AI219" s="33"/>
      <c r="AJ219" s="33"/>
      <c r="AK219" s="33"/>
      <c r="AL219" s="33"/>
      <c r="AM219" s="33"/>
      <c r="AN219" s="33"/>
      <c r="AO219" s="33"/>
      <c r="AP219" s="8"/>
      <c r="AQ219" s="40"/>
      <c r="AR219" s="40"/>
      <c r="AS219" s="40"/>
      <c r="AT219" s="40"/>
      <c r="AU219" s="40"/>
      <c r="AV219" s="40"/>
      <c r="AW219" s="40"/>
      <c r="AX219" s="40"/>
      <c r="AY219" s="231"/>
      <c r="BL219" s="12"/>
    </row>
    <row r="220" spans="1:64" s="5" customFormat="1" ht="20">
      <c r="A220" s="151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40"/>
      <c r="AB220" s="40"/>
      <c r="AC220" s="40"/>
      <c r="AD220" s="40"/>
      <c r="AE220" s="40"/>
      <c r="AF220" s="40"/>
      <c r="AG220" s="8"/>
      <c r="AH220" s="33"/>
      <c r="AI220" s="33"/>
      <c r="AJ220" s="33"/>
      <c r="AK220" s="33"/>
      <c r="AL220" s="33"/>
      <c r="AM220" s="33"/>
      <c r="AN220" s="33"/>
      <c r="AO220" s="33"/>
      <c r="AP220" s="8"/>
      <c r="AQ220" s="40"/>
      <c r="AR220" s="40"/>
      <c r="AS220" s="40"/>
      <c r="AT220" s="40"/>
      <c r="AU220" s="40"/>
      <c r="AV220" s="40"/>
      <c r="AW220" s="40"/>
      <c r="AX220" s="40"/>
      <c r="AY220" s="231"/>
      <c r="BL220" s="12"/>
    </row>
    <row r="221" spans="1:64" s="5" customFormat="1" ht="20">
      <c r="A221" s="151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40"/>
      <c r="AB221" s="40"/>
      <c r="AC221" s="40"/>
      <c r="AD221" s="40"/>
      <c r="AE221" s="40"/>
      <c r="AF221" s="40"/>
      <c r="AG221" s="8"/>
      <c r="AH221" s="33"/>
      <c r="AI221" s="33"/>
      <c r="AJ221" s="33"/>
      <c r="AK221" s="33"/>
      <c r="AL221" s="33"/>
      <c r="AM221" s="33"/>
      <c r="AN221" s="33"/>
      <c r="AO221" s="33"/>
      <c r="AP221" s="8"/>
      <c r="AQ221" s="40"/>
      <c r="AR221" s="40"/>
      <c r="AS221" s="40"/>
      <c r="AT221" s="40"/>
      <c r="AU221" s="40"/>
      <c r="AV221" s="40"/>
      <c r="AW221" s="40"/>
      <c r="AX221" s="40"/>
      <c r="AY221" s="231"/>
      <c r="BL221" s="12"/>
    </row>
    <row r="222" spans="1:64" s="5" customFormat="1" ht="20">
      <c r="A222" s="151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40"/>
      <c r="AB222" s="40"/>
      <c r="AC222" s="40"/>
      <c r="AD222" s="40"/>
      <c r="AE222" s="40"/>
      <c r="AF222" s="40"/>
      <c r="AG222" s="8"/>
      <c r="AH222" s="33"/>
      <c r="AI222" s="33"/>
      <c r="AJ222" s="33"/>
      <c r="AK222" s="33"/>
      <c r="AL222" s="33"/>
      <c r="AM222" s="33"/>
      <c r="AN222" s="33"/>
      <c r="AO222" s="33"/>
      <c r="AP222" s="8"/>
      <c r="AQ222" s="40"/>
      <c r="AR222" s="40"/>
      <c r="AS222" s="40"/>
      <c r="AT222" s="40"/>
      <c r="AU222" s="40"/>
      <c r="AV222" s="40"/>
      <c r="AW222" s="40"/>
      <c r="AX222" s="40"/>
      <c r="AY222" s="231"/>
      <c r="BL222" s="12"/>
    </row>
    <row r="223" spans="1:64" s="5" customFormat="1" ht="20">
      <c r="A223" s="151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40"/>
      <c r="AB223" s="40"/>
      <c r="AC223" s="40"/>
      <c r="AD223" s="40"/>
      <c r="AE223" s="40"/>
      <c r="AF223" s="40"/>
      <c r="AG223" s="8"/>
      <c r="AH223" s="33"/>
      <c r="AI223" s="33"/>
      <c r="AJ223" s="33"/>
      <c r="AK223" s="33"/>
      <c r="AL223" s="33"/>
      <c r="AM223" s="33"/>
      <c r="AN223" s="33"/>
      <c r="AO223" s="33"/>
      <c r="AP223" s="8"/>
      <c r="AQ223" s="40"/>
      <c r="AR223" s="40"/>
      <c r="AS223" s="40"/>
      <c r="AT223" s="40"/>
      <c r="AU223" s="40"/>
      <c r="AV223" s="40"/>
      <c r="AW223" s="40"/>
      <c r="AX223" s="40"/>
      <c r="AY223" s="231"/>
      <c r="BL223" s="12"/>
    </row>
    <row r="224" spans="1:64" s="5" customFormat="1" ht="20">
      <c r="A224" s="151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40"/>
      <c r="AB224" s="40"/>
      <c r="AC224" s="40"/>
      <c r="AD224" s="40"/>
      <c r="AE224" s="40"/>
      <c r="AF224" s="40"/>
      <c r="AG224" s="8"/>
      <c r="AH224" s="33"/>
      <c r="AI224" s="33"/>
      <c r="AJ224" s="33"/>
      <c r="AK224" s="33"/>
      <c r="AL224" s="33"/>
      <c r="AM224" s="33"/>
      <c r="AN224" s="33"/>
      <c r="AO224" s="33"/>
      <c r="AP224" s="8"/>
      <c r="AQ224" s="40"/>
      <c r="AR224" s="40"/>
      <c r="AS224" s="40"/>
      <c r="AT224" s="40"/>
      <c r="AU224" s="40"/>
      <c r="AV224" s="40"/>
      <c r="AW224" s="40"/>
      <c r="AX224" s="40"/>
      <c r="AY224" s="231"/>
      <c r="BL224" s="12"/>
    </row>
    <row r="225" spans="1:64" s="5" customFormat="1" ht="20">
      <c r="A225" s="151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40"/>
      <c r="AB225" s="40"/>
      <c r="AC225" s="40"/>
      <c r="AD225" s="40"/>
      <c r="AE225" s="40"/>
      <c r="AF225" s="40"/>
      <c r="AG225" s="8"/>
      <c r="AH225" s="33"/>
      <c r="AI225" s="33"/>
      <c r="AJ225" s="33"/>
      <c r="AK225" s="33"/>
      <c r="AL225" s="33"/>
      <c r="AM225" s="33"/>
      <c r="AN225" s="33"/>
      <c r="AO225" s="33"/>
      <c r="AP225" s="8"/>
      <c r="AQ225" s="40"/>
      <c r="AR225" s="40"/>
      <c r="AS225" s="40"/>
      <c r="AT225" s="40"/>
      <c r="AU225" s="40"/>
      <c r="AV225" s="40"/>
      <c r="AW225" s="40"/>
      <c r="AX225" s="40"/>
      <c r="AY225" s="231"/>
      <c r="BL225" s="12"/>
    </row>
    <row r="226" spans="1:64" s="5" customFormat="1" ht="20">
      <c r="A226" s="151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40"/>
      <c r="AB226" s="40"/>
      <c r="AC226" s="40"/>
      <c r="AD226" s="40"/>
      <c r="AE226" s="40"/>
      <c r="AF226" s="40"/>
      <c r="AG226" s="8"/>
      <c r="AH226" s="33"/>
      <c r="AI226" s="33"/>
      <c r="AJ226" s="33"/>
      <c r="AK226" s="33"/>
      <c r="AL226" s="33"/>
      <c r="AM226" s="33"/>
      <c r="AN226" s="33"/>
      <c r="AO226" s="33"/>
      <c r="AP226" s="8"/>
      <c r="AQ226" s="40"/>
      <c r="AR226" s="40"/>
      <c r="AS226" s="40"/>
      <c r="AT226" s="40"/>
      <c r="AU226" s="40"/>
      <c r="AV226" s="40"/>
      <c r="AW226" s="40"/>
      <c r="AX226" s="40"/>
      <c r="AY226" s="231"/>
      <c r="BL226" s="12"/>
    </row>
    <row r="227" spans="1:64" s="5" customFormat="1" ht="20">
      <c r="A227" s="151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40"/>
      <c r="AB227" s="40"/>
      <c r="AC227" s="40"/>
      <c r="AD227" s="40"/>
      <c r="AE227" s="40"/>
      <c r="AF227" s="40"/>
      <c r="AG227" s="8"/>
      <c r="AH227" s="33"/>
      <c r="AI227" s="33"/>
      <c r="AJ227" s="33"/>
      <c r="AK227" s="33"/>
      <c r="AL227" s="33"/>
      <c r="AM227" s="33"/>
      <c r="AN227" s="33"/>
      <c r="AO227" s="33"/>
      <c r="AP227" s="8"/>
      <c r="AQ227" s="40"/>
      <c r="AR227" s="40"/>
      <c r="AS227" s="40"/>
      <c r="AT227" s="40"/>
      <c r="AU227" s="40"/>
      <c r="AV227" s="40"/>
      <c r="AW227" s="40"/>
      <c r="AX227" s="40"/>
      <c r="AY227" s="231"/>
      <c r="BL227" s="12"/>
    </row>
    <row r="228" spans="1:64" s="5" customFormat="1" ht="20">
      <c r="A228" s="151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40"/>
      <c r="AB228" s="40"/>
      <c r="AC228" s="40"/>
      <c r="AD228" s="40"/>
      <c r="AE228" s="40"/>
      <c r="AF228" s="40"/>
      <c r="AG228" s="8"/>
      <c r="AH228" s="33"/>
      <c r="AI228" s="33"/>
      <c r="AJ228" s="33"/>
      <c r="AK228" s="33"/>
      <c r="AL228" s="33"/>
      <c r="AM228" s="33"/>
      <c r="AN228" s="33"/>
      <c r="AO228" s="33"/>
      <c r="AP228" s="8"/>
      <c r="AQ228" s="40"/>
      <c r="AR228" s="40"/>
      <c r="AS228" s="40"/>
      <c r="AT228" s="40"/>
      <c r="AU228" s="40"/>
      <c r="AV228" s="40"/>
      <c r="AW228" s="40"/>
      <c r="AX228" s="40"/>
      <c r="AY228" s="231"/>
      <c r="BL228" s="12"/>
    </row>
    <row r="229" spans="1:64" s="5" customFormat="1" ht="20">
      <c r="A229" s="151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40"/>
      <c r="AB229" s="40"/>
      <c r="AC229" s="40"/>
      <c r="AD229" s="40"/>
      <c r="AE229" s="40"/>
      <c r="AF229" s="40"/>
      <c r="AG229" s="8"/>
      <c r="AH229" s="33"/>
      <c r="AI229" s="33"/>
      <c r="AJ229" s="33"/>
      <c r="AK229" s="33"/>
      <c r="AL229" s="33"/>
      <c r="AM229" s="33"/>
      <c r="AN229" s="33"/>
      <c r="AO229" s="33"/>
      <c r="AP229" s="8"/>
      <c r="AQ229" s="40"/>
      <c r="AR229" s="40"/>
      <c r="AS229" s="40"/>
      <c r="AT229" s="40"/>
      <c r="AU229" s="40"/>
      <c r="AV229" s="40"/>
      <c r="AW229" s="40"/>
      <c r="AX229" s="40"/>
      <c r="AY229" s="231"/>
      <c r="BL229" s="12"/>
    </row>
    <row r="230" spans="1:64" s="5" customFormat="1" ht="20">
      <c r="A230" s="151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40"/>
      <c r="AB230" s="40"/>
      <c r="AC230" s="40"/>
      <c r="AD230" s="40"/>
      <c r="AE230" s="40"/>
      <c r="AF230" s="40"/>
      <c r="AG230" s="8"/>
      <c r="AH230" s="33"/>
      <c r="AI230" s="33"/>
      <c r="AJ230" s="33"/>
      <c r="AK230" s="33"/>
      <c r="AL230" s="33"/>
      <c r="AM230" s="33"/>
      <c r="AN230" s="33"/>
      <c r="AO230" s="33"/>
      <c r="AP230" s="8"/>
      <c r="AQ230" s="40"/>
      <c r="AR230" s="40"/>
      <c r="AS230" s="40"/>
      <c r="AT230" s="40"/>
      <c r="AU230" s="40"/>
      <c r="AV230" s="40"/>
      <c r="AW230" s="40"/>
      <c r="AX230" s="40"/>
      <c r="AY230" s="231"/>
      <c r="BL230" s="12"/>
    </row>
    <row r="231" spans="1:64" s="5" customFormat="1" ht="20">
      <c r="A231" s="151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40"/>
      <c r="AB231" s="40"/>
      <c r="AC231" s="40"/>
      <c r="AD231" s="40"/>
      <c r="AE231" s="40"/>
      <c r="AF231" s="40"/>
      <c r="AG231" s="8"/>
      <c r="AH231" s="33"/>
      <c r="AI231" s="33"/>
      <c r="AJ231" s="33"/>
      <c r="AK231" s="33"/>
      <c r="AL231" s="33"/>
      <c r="AM231" s="33"/>
      <c r="AN231" s="33"/>
      <c r="AO231" s="33"/>
      <c r="AP231" s="8"/>
      <c r="AQ231" s="40"/>
      <c r="AR231" s="40"/>
      <c r="AS231" s="40"/>
      <c r="AT231" s="40"/>
      <c r="AU231" s="40"/>
      <c r="AV231" s="40"/>
      <c r="AW231" s="40"/>
      <c r="AX231" s="40"/>
      <c r="AY231" s="231"/>
      <c r="BL231" s="12"/>
    </row>
    <row r="232" spans="1:64" s="5" customFormat="1" ht="20">
      <c r="A232" s="151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40"/>
      <c r="AB232" s="40"/>
      <c r="AC232" s="40"/>
      <c r="AD232" s="40"/>
      <c r="AE232" s="40"/>
      <c r="AF232" s="40"/>
      <c r="AG232" s="8"/>
      <c r="AH232" s="33"/>
      <c r="AI232" s="33"/>
      <c r="AJ232" s="33"/>
      <c r="AK232" s="33"/>
      <c r="AL232" s="33"/>
      <c r="AM232" s="33"/>
      <c r="AN232" s="33"/>
      <c r="AO232" s="33"/>
      <c r="AP232" s="8"/>
      <c r="AQ232" s="40"/>
      <c r="AR232" s="40"/>
      <c r="AS232" s="40"/>
      <c r="AT232" s="40"/>
      <c r="AU232" s="40"/>
      <c r="AV232" s="40"/>
      <c r="AW232" s="40"/>
      <c r="AX232" s="40"/>
      <c r="AY232" s="231"/>
      <c r="BL232" s="12"/>
    </row>
    <row r="233" spans="1:64" s="5" customFormat="1" ht="20">
      <c r="A233" s="151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40"/>
      <c r="AB233" s="40"/>
      <c r="AC233" s="40"/>
      <c r="AD233" s="40"/>
      <c r="AE233" s="40"/>
      <c r="AF233" s="40"/>
      <c r="AG233" s="8"/>
      <c r="AH233" s="33"/>
      <c r="AI233" s="33"/>
      <c r="AJ233" s="33"/>
      <c r="AK233" s="33"/>
      <c r="AL233" s="33"/>
      <c r="AM233" s="33"/>
      <c r="AN233" s="33"/>
      <c r="AO233" s="33"/>
      <c r="AP233" s="8"/>
      <c r="AQ233" s="40"/>
      <c r="AR233" s="40"/>
      <c r="AS233" s="40"/>
      <c r="AT233" s="40"/>
      <c r="AU233" s="40"/>
      <c r="AV233" s="40"/>
      <c r="AW233" s="40"/>
      <c r="AX233" s="40"/>
      <c r="AY233" s="231"/>
      <c r="BL233" s="12"/>
    </row>
    <row r="234" spans="1:64" s="5" customFormat="1" ht="20">
      <c r="A234" s="151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40"/>
      <c r="AB234" s="40"/>
      <c r="AC234" s="40"/>
      <c r="AD234" s="40"/>
      <c r="AE234" s="40"/>
      <c r="AF234" s="40"/>
      <c r="AG234" s="8"/>
      <c r="AH234" s="33"/>
      <c r="AI234" s="33"/>
      <c r="AJ234" s="33"/>
      <c r="AK234" s="33"/>
      <c r="AL234" s="33"/>
      <c r="AM234" s="33"/>
      <c r="AN234" s="33"/>
      <c r="AO234" s="33"/>
      <c r="AP234" s="8"/>
      <c r="AQ234" s="40"/>
      <c r="AR234" s="40"/>
      <c r="AS234" s="40"/>
      <c r="AT234" s="40"/>
      <c r="AU234" s="40"/>
      <c r="AV234" s="40"/>
      <c r="AW234" s="40"/>
      <c r="AX234" s="40"/>
      <c r="AY234" s="231"/>
      <c r="BL234" s="12"/>
    </row>
    <row r="235" spans="1:64" s="5" customFormat="1" ht="20">
      <c r="A235" s="151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40"/>
      <c r="AB235" s="40"/>
      <c r="AC235" s="40"/>
      <c r="AD235" s="40"/>
      <c r="AE235" s="40"/>
      <c r="AF235" s="40"/>
      <c r="AG235" s="8"/>
      <c r="AH235" s="33"/>
      <c r="AI235" s="33"/>
      <c r="AJ235" s="33"/>
      <c r="AK235" s="33"/>
      <c r="AL235" s="33"/>
      <c r="AM235" s="33"/>
      <c r="AN235" s="33"/>
      <c r="AO235" s="33"/>
      <c r="AP235" s="8"/>
      <c r="AQ235" s="40"/>
      <c r="AR235" s="40"/>
      <c r="AS235" s="40"/>
      <c r="AT235" s="40"/>
      <c r="AU235" s="40"/>
      <c r="AV235" s="40"/>
      <c r="AW235" s="40"/>
      <c r="AX235" s="40"/>
      <c r="AY235" s="231"/>
      <c r="BL235" s="12"/>
    </row>
    <row r="236" spans="1:64" s="5" customFormat="1" ht="20">
      <c r="A236" s="151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40"/>
      <c r="AB236" s="40"/>
      <c r="AC236" s="40"/>
      <c r="AD236" s="40"/>
      <c r="AE236" s="40"/>
      <c r="AF236" s="40"/>
      <c r="AG236" s="8"/>
      <c r="AH236" s="33"/>
      <c r="AI236" s="33"/>
      <c r="AJ236" s="33"/>
      <c r="AK236" s="33"/>
      <c r="AL236" s="33"/>
      <c r="AM236" s="33"/>
      <c r="AN236" s="33"/>
      <c r="AO236" s="33"/>
      <c r="AP236" s="8"/>
      <c r="AQ236" s="40"/>
      <c r="AR236" s="40"/>
      <c r="AS236" s="40"/>
      <c r="AT236" s="40"/>
      <c r="AU236" s="40"/>
      <c r="AV236" s="40"/>
      <c r="AW236" s="40"/>
      <c r="AX236" s="40"/>
      <c r="AY236" s="231"/>
      <c r="BL236" s="12"/>
    </row>
    <row r="237" spans="1:64" s="5" customFormat="1" ht="20">
      <c r="A237" s="151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40"/>
      <c r="AB237" s="40"/>
      <c r="AC237" s="40"/>
      <c r="AD237" s="40"/>
      <c r="AE237" s="40"/>
      <c r="AF237" s="40"/>
      <c r="AG237" s="8"/>
      <c r="AH237" s="33"/>
      <c r="AI237" s="33"/>
      <c r="AJ237" s="33"/>
      <c r="AK237" s="33"/>
      <c r="AL237" s="33"/>
      <c r="AM237" s="33"/>
      <c r="AN237" s="33"/>
      <c r="AO237" s="33"/>
      <c r="AP237" s="8"/>
      <c r="AQ237" s="40"/>
      <c r="AR237" s="40"/>
      <c r="AS237" s="40"/>
      <c r="AT237" s="40"/>
      <c r="AU237" s="40"/>
      <c r="AV237" s="40"/>
      <c r="AW237" s="40"/>
      <c r="AX237" s="40"/>
      <c r="AY237" s="231"/>
      <c r="BL237" s="12"/>
    </row>
    <row r="238" spans="1:64" s="5" customFormat="1" ht="20">
      <c r="A238" s="151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40"/>
      <c r="AB238" s="40"/>
      <c r="AC238" s="40"/>
      <c r="AD238" s="40"/>
      <c r="AE238" s="40"/>
      <c r="AF238" s="40"/>
      <c r="AG238" s="8"/>
      <c r="AH238" s="33"/>
      <c r="AI238" s="33"/>
      <c r="AJ238" s="33"/>
      <c r="AK238" s="33"/>
      <c r="AL238" s="33"/>
      <c r="AM238" s="33"/>
      <c r="AN238" s="33"/>
      <c r="AO238" s="33"/>
      <c r="AP238" s="8"/>
      <c r="AQ238" s="40"/>
      <c r="AR238" s="40"/>
      <c r="AS238" s="40"/>
      <c r="AT238" s="40"/>
      <c r="AU238" s="40"/>
      <c r="AV238" s="40"/>
      <c r="AW238" s="40"/>
      <c r="AX238" s="40"/>
      <c r="AY238" s="231"/>
      <c r="BL238" s="12"/>
    </row>
    <row r="239" spans="1:64" s="5" customFormat="1" ht="20">
      <c r="A239" s="151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40"/>
      <c r="AB239" s="40"/>
      <c r="AC239" s="40"/>
      <c r="AD239" s="40"/>
      <c r="AE239" s="40"/>
      <c r="AF239" s="40"/>
      <c r="AG239" s="8"/>
      <c r="AH239" s="33"/>
      <c r="AI239" s="33"/>
      <c r="AJ239" s="33"/>
      <c r="AK239" s="33"/>
      <c r="AL239" s="33"/>
      <c r="AM239" s="33"/>
      <c r="AN239" s="33"/>
      <c r="AO239" s="33"/>
      <c r="AP239" s="8"/>
      <c r="AQ239" s="40"/>
      <c r="AR239" s="40"/>
      <c r="AS239" s="40"/>
      <c r="AT239" s="40"/>
      <c r="AU239" s="40"/>
      <c r="AV239" s="40"/>
      <c r="AW239" s="40"/>
      <c r="AX239" s="40"/>
      <c r="AY239" s="231"/>
      <c r="BL239" s="12"/>
    </row>
    <row r="240" spans="1:64" s="5" customFormat="1" ht="20">
      <c r="A240" s="151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40"/>
      <c r="AB240" s="40"/>
      <c r="AC240" s="40"/>
      <c r="AD240" s="40"/>
      <c r="AE240" s="40"/>
      <c r="AF240" s="40"/>
      <c r="AG240" s="8"/>
      <c r="AH240" s="33"/>
      <c r="AI240" s="33"/>
      <c r="AJ240" s="33"/>
      <c r="AK240" s="33"/>
      <c r="AL240" s="33"/>
      <c r="AM240" s="33"/>
      <c r="AN240" s="33"/>
      <c r="AO240" s="33"/>
      <c r="AP240" s="8"/>
      <c r="AQ240" s="40"/>
      <c r="AR240" s="40"/>
      <c r="AS240" s="40"/>
      <c r="AT240" s="40"/>
      <c r="AU240" s="40"/>
      <c r="AV240" s="40"/>
      <c r="AW240" s="40"/>
      <c r="AX240" s="40"/>
      <c r="AY240" s="231"/>
      <c r="BL240" s="12"/>
    </row>
    <row r="241" spans="1:64" s="5" customFormat="1" ht="20">
      <c r="A241" s="151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40"/>
      <c r="AB241" s="40"/>
      <c r="AC241" s="40"/>
      <c r="AD241" s="40"/>
      <c r="AE241" s="40"/>
      <c r="AF241" s="40"/>
      <c r="AG241" s="8"/>
      <c r="AH241" s="33"/>
      <c r="AI241" s="33"/>
      <c r="AJ241" s="33"/>
      <c r="AK241" s="33"/>
      <c r="AL241" s="33"/>
      <c r="AM241" s="33"/>
      <c r="AN241" s="33"/>
      <c r="AO241" s="33"/>
      <c r="AP241" s="8"/>
      <c r="AQ241" s="40"/>
      <c r="AR241" s="40"/>
      <c r="AS241" s="40"/>
      <c r="AT241" s="40"/>
      <c r="AU241" s="40"/>
      <c r="AV241" s="40"/>
      <c r="AW241" s="40"/>
      <c r="AX241" s="40"/>
      <c r="AY241" s="231"/>
      <c r="BL241" s="12"/>
    </row>
    <row r="242" spans="1:64" s="5" customFormat="1" ht="20">
      <c r="A242" s="151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40"/>
      <c r="AB242" s="40"/>
      <c r="AC242" s="40"/>
      <c r="AD242" s="40"/>
      <c r="AE242" s="40"/>
      <c r="AF242" s="40"/>
      <c r="AG242" s="8"/>
      <c r="AH242" s="33"/>
      <c r="AI242" s="33"/>
      <c r="AJ242" s="33"/>
      <c r="AK242" s="33"/>
      <c r="AL242" s="33"/>
      <c r="AM242" s="33"/>
      <c r="AN242" s="33"/>
      <c r="AO242" s="33"/>
      <c r="AP242" s="8"/>
      <c r="AQ242" s="40"/>
      <c r="AR242" s="40"/>
      <c r="AS242" s="40"/>
      <c r="AT242" s="40"/>
      <c r="AU242" s="40"/>
      <c r="AV242" s="40"/>
      <c r="AW242" s="40"/>
      <c r="AX242" s="40"/>
      <c r="AY242" s="231"/>
      <c r="BL242" s="12"/>
    </row>
    <row r="243" spans="1:64" s="5" customFormat="1" ht="20">
      <c r="A243" s="151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40"/>
      <c r="AB243" s="40"/>
      <c r="AC243" s="40"/>
      <c r="AD243" s="40"/>
      <c r="AE243" s="40"/>
      <c r="AF243" s="40"/>
      <c r="AG243" s="8"/>
      <c r="AH243" s="33"/>
      <c r="AI243" s="33"/>
      <c r="AJ243" s="33"/>
      <c r="AK243" s="33"/>
      <c r="AL243" s="33"/>
      <c r="AM243" s="33"/>
      <c r="AN243" s="33"/>
      <c r="AO243" s="33"/>
      <c r="AP243" s="8"/>
      <c r="AQ243" s="40"/>
      <c r="AR243" s="40"/>
      <c r="AS243" s="40"/>
      <c r="AT243" s="40"/>
      <c r="AU243" s="40"/>
      <c r="AV243" s="40"/>
      <c r="AW243" s="40"/>
      <c r="AX243" s="40"/>
      <c r="AY243" s="231"/>
      <c r="BL243" s="12"/>
    </row>
    <row r="244" spans="1:64" s="5" customFormat="1" ht="20">
      <c r="A244" s="151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40"/>
      <c r="AB244" s="40"/>
      <c r="AC244" s="40"/>
      <c r="AD244" s="40"/>
      <c r="AE244" s="40"/>
      <c r="AF244" s="40"/>
      <c r="AG244" s="8"/>
      <c r="AH244" s="33"/>
      <c r="AI244" s="33"/>
      <c r="AJ244" s="33"/>
      <c r="AK244" s="33"/>
      <c r="AL244" s="33"/>
      <c r="AM244" s="33"/>
      <c r="AN244" s="33"/>
      <c r="AO244" s="33"/>
      <c r="AP244" s="8"/>
      <c r="AQ244" s="40"/>
      <c r="AR244" s="40"/>
      <c r="AS244" s="40"/>
      <c r="AT244" s="40"/>
      <c r="AU244" s="40"/>
      <c r="AV244" s="40"/>
      <c r="AW244" s="40"/>
      <c r="AX244" s="40"/>
      <c r="AY244" s="231"/>
      <c r="BL244" s="12"/>
    </row>
    <row r="245" spans="1:64" s="5" customFormat="1" ht="20">
      <c r="A245" s="151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40"/>
      <c r="AB245" s="40"/>
      <c r="AC245" s="40"/>
      <c r="AD245" s="40"/>
      <c r="AE245" s="40"/>
      <c r="AF245" s="40"/>
      <c r="AG245" s="8"/>
      <c r="AH245" s="33"/>
      <c r="AI245" s="33"/>
      <c r="AJ245" s="33"/>
      <c r="AK245" s="33"/>
      <c r="AL245" s="33"/>
      <c r="AM245" s="33"/>
      <c r="AN245" s="33"/>
      <c r="AO245" s="33"/>
      <c r="AP245" s="8"/>
      <c r="AQ245" s="40"/>
      <c r="AR245" s="40"/>
      <c r="AS245" s="40"/>
      <c r="AT245" s="40"/>
      <c r="AU245" s="40"/>
      <c r="AV245" s="40"/>
      <c r="AW245" s="40"/>
      <c r="AX245" s="40"/>
      <c r="AY245" s="231"/>
      <c r="BL245" s="12"/>
    </row>
    <row r="246" spans="1:64" s="5" customFormat="1" ht="20">
      <c r="A246" s="151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40"/>
      <c r="AB246" s="40"/>
      <c r="AC246" s="40"/>
      <c r="AD246" s="40"/>
      <c r="AE246" s="40"/>
      <c r="AF246" s="40"/>
      <c r="AG246" s="8"/>
      <c r="AH246" s="33"/>
      <c r="AI246" s="33"/>
      <c r="AJ246" s="33"/>
      <c r="AK246" s="33"/>
      <c r="AL246" s="33"/>
      <c r="AM246" s="33"/>
      <c r="AN246" s="33"/>
      <c r="AO246" s="33"/>
      <c r="AP246" s="8"/>
      <c r="AQ246" s="40"/>
      <c r="AR246" s="40"/>
      <c r="AS246" s="40"/>
      <c r="AT246" s="40"/>
      <c r="AU246" s="40"/>
      <c r="AV246" s="40"/>
      <c r="AW246" s="40"/>
      <c r="AX246" s="40"/>
      <c r="AY246" s="231"/>
      <c r="BL246" s="12"/>
    </row>
    <row r="247" spans="1:64" s="5" customFormat="1" ht="20">
      <c r="A247" s="151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40"/>
      <c r="AB247" s="40"/>
      <c r="AC247" s="40"/>
      <c r="AD247" s="40"/>
      <c r="AE247" s="40"/>
      <c r="AF247" s="40"/>
      <c r="AG247" s="8"/>
      <c r="AH247" s="33"/>
      <c r="AI247" s="33"/>
      <c r="AJ247" s="33"/>
      <c r="AK247" s="33"/>
      <c r="AL247" s="33"/>
      <c r="AM247" s="33"/>
      <c r="AN247" s="33"/>
      <c r="AO247" s="33"/>
      <c r="AP247" s="8"/>
      <c r="AQ247" s="40"/>
      <c r="AR247" s="40"/>
      <c r="AS247" s="40"/>
      <c r="AT247" s="40"/>
      <c r="AU247" s="40"/>
      <c r="AV247" s="40"/>
      <c r="AW247" s="40"/>
      <c r="AX247" s="40"/>
      <c r="AY247" s="231"/>
      <c r="BL247" s="12"/>
    </row>
    <row r="248" spans="1:64" s="5" customFormat="1" ht="20">
      <c r="A248" s="151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40"/>
      <c r="AB248" s="40"/>
      <c r="AC248" s="40"/>
      <c r="AD248" s="40"/>
      <c r="AE248" s="40"/>
      <c r="AF248" s="40"/>
      <c r="AG248" s="8"/>
      <c r="AH248" s="33"/>
      <c r="AI248" s="33"/>
      <c r="AJ248" s="33"/>
      <c r="AK248" s="33"/>
      <c r="AL248" s="33"/>
      <c r="AM248" s="33"/>
      <c r="AN248" s="33"/>
      <c r="AO248" s="33"/>
      <c r="AP248" s="8"/>
      <c r="AQ248" s="40"/>
      <c r="AR248" s="40"/>
      <c r="AS248" s="40"/>
      <c r="AT248" s="40"/>
      <c r="AU248" s="40"/>
      <c r="AV248" s="40"/>
      <c r="AW248" s="40"/>
      <c r="AX248" s="40"/>
      <c r="AY248" s="231"/>
      <c r="BL248" s="12"/>
    </row>
    <row r="249" spans="1:64" s="5" customFormat="1" ht="20">
      <c r="A249" s="151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40"/>
      <c r="AB249" s="40"/>
      <c r="AC249" s="40"/>
      <c r="AD249" s="40"/>
      <c r="AE249" s="40"/>
      <c r="AF249" s="40"/>
      <c r="AG249" s="8"/>
      <c r="AH249" s="33"/>
      <c r="AI249" s="33"/>
      <c r="AJ249" s="33"/>
      <c r="AK249" s="33"/>
      <c r="AL249" s="33"/>
      <c r="AM249" s="33"/>
      <c r="AN249" s="33"/>
      <c r="AO249" s="33"/>
      <c r="AP249" s="8"/>
      <c r="AQ249" s="40"/>
      <c r="AR249" s="40"/>
      <c r="AS249" s="40"/>
      <c r="AT249" s="40"/>
      <c r="AU249" s="40"/>
      <c r="AV249" s="40"/>
      <c r="AW249" s="40"/>
      <c r="AX249" s="40"/>
      <c r="AY249" s="231"/>
      <c r="BL249" s="12"/>
    </row>
    <row r="250" spans="1:64" s="5" customFormat="1" ht="20">
      <c r="A250" s="151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40"/>
      <c r="AB250" s="40"/>
      <c r="AC250" s="40"/>
      <c r="AD250" s="40"/>
      <c r="AE250" s="40"/>
      <c r="AF250" s="40"/>
      <c r="AG250" s="8"/>
      <c r="AH250" s="33"/>
      <c r="AI250" s="33"/>
      <c r="AJ250" s="33"/>
      <c r="AK250" s="33"/>
      <c r="AL250" s="33"/>
      <c r="AM250" s="33"/>
      <c r="AN250" s="33"/>
      <c r="AO250" s="33"/>
      <c r="AP250" s="8"/>
      <c r="AQ250" s="40"/>
      <c r="AR250" s="40"/>
      <c r="AS250" s="40"/>
      <c r="AT250" s="40"/>
      <c r="AU250" s="40"/>
      <c r="AV250" s="40"/>
      <c r="AW250" s="40"/>
      <c r="AX250" s="40"/>
      <c r="AY250" s="231"/>
      <c r="BL250" s="12"/>
    </row>
    <row r="251" spans="1:64" s="5" customFormat="1" ht="20">
      <c r="A251" s="151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40"/>
      <c r="AB251" s="40"/>
      <c r="AC251" s="40"/>
      <c r="AD251" s="40"/>
      <c r="AE251" s="40"/>
      <c r="AF251" s="40"/>
      <c r="AG251" s="8"/>
      <c r="AH251" s="33"/>
      <c r="AI251" s="33"/>
      <c r="AJ251" s="33"/>
      <c r="AK251" s="33"/>
      <c r="AL251" s="33"/>
      <c r="AM251" s="33"/>
      <c r="AN251" s="33"/>
      <c r="AO251" s="33"/>
      <c r="AP251" s="8"/>
      <c r="AQ251" s="40"/>
      <c r="AR251" s="40"/>
      <c r="AS251" s="40"/>
      <c r="AT251" s="40"/>
      <c r="AU251" s="40"/>
      <c r="AV251" s="40"/>
      <c r="AW251" s="40"/>
      <c r="AX251" s="40"/>
      <c r="AY251" s="231"/>
      <c r="BL251" s="12"/>
    </row>
    <row r="252" spans="1:64" s="5" customFormat="1" ht="20">
      <c r="A252" s="151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40"/>
      <c r="AB252" s="40"/>
      <c r="AC252" s="40"/>
      <c r="AD252" s="40"/>
      <c r="AE252" s="40"/>
      <c r="AF252" s="40"/>
      <c r="AG252" s="8"/>
      <c r="AH252" s="33"/>
      <c r="AI252" s="33"/>
      <c r="AJ252" s="33"/>
      <c r="AK252" s="33"/>
      <c r="AL252" s="33"/>
      <c r="AM252" s="33"/>
      <c r="AN252" s="33"/>
      <c r="AO252" s="33"/>
      <c r="AP252" s="8"/>
      <c r="AQ252" s="40"/>
      <c r="AR252" s="40"/>
      <c r="AS252" s="40"/>
      <c r="AT252" s="40"/>
      <c r="AU252" s="40"/>
      <c r="AV252" s="40"/>
      <c r="AW252" s="40"/>
      <c r="AX252" s="40"/>
      <c r="AY252" s="231"/>
      <c r="BL252" s="12"/>
    </row>
    <row r="253" spans="1:64" s="5" customFormat="1" ht="20">
      <c r="A253" s="151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40"/>
      <c r="AB253" s="40"/>
      <c r="AC253" s="40"/>
      <c r="AD253" s="40"/>
      <c r="AE253" s="40"/>
      <c r="AF253" s="40"/>
      <c r="AG253" s="8"/>
      <c r="AH253" s="33"/>
      <c r="AI253" s="33"/>
      <c r="AJ253" s="33"/>
      <c r="AK253" s="33"/>
      <c r="AL253" s="33"/>
      <c r="AM253" s="33"/>
      <c r="AN253" s="33"/>
      <c r="AO253" s="33"/>
      <c r="AP253" s="8"/>
      <c r="AQ253" s="40"/>
      <c r="AR253" s="40"/>
      <c r="AS253" s="40"/>
      <c r="AT253" s="40"/>
      <c r="AU253" s="40"/>
      <c r="AV253" s="40"/>
      <c r="AW253" s="40"/>
      <c r="AX253" s="40"/>
      <c r="AY253" s="231"/>
      <c r="BL253" s="12"/>
    </row>
    <row r="254" spans="1:64" s="5" customFormat="1" ht="20">
      <c r="A254" s="151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40"/>
      <c r="AB254" s="40"/>
      <c r="AC254" s="40"/>
      <c r="AD254" s="40"/>
      <c r="AE254" s="40"/>
      <c r="AF254" s="40"/>
      <c r="AG254" s="8"/>
      <c r="AH254" s="33"/>
      <c r="AI254" s="33"/>
      <c r="AJ254" s="33"/>
      <c r="AK254" s="33"/>
      <c r="AL254" s="33"/>
      <c r="AM254" s="33"/>
      <c r="AN254" s="33"/>
      <c r="AO254" s="33"/>
      <c r="AP254" s="8"/>
      <c r="AQ254" s="40"/>
      <c r="AR254" s="40"/>
      <c r="AS254" s="40"/>
      <c r="AT254" s="40"/>
      <c r="AU254" s="40"/>
      <c r="AV254" s="40"/>
      <c r="AW254" s="40"/>
      <c r="AX254" s="40"/>
      <c r="AY254" s="231"/>
      <c r="BL254" s="12"/>
    </row>
    <row r="255" spans="1:64" s="5" customFormat="1" ht="20">
      <c r="A255" s="151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40"/>
      <c r="AB255" s="40"/>
      <c r="AC255" s="40"/>
      <c r="AD255" s="40"/>
      <c r="AE255" s="40"/>
      <c r="AF255" s="40"/>
      <c r="AG255" s="8"/>
      <c r="AH255" s="33"/>
      <c r="AI255" s="33"/>
      <c r="AJ255" s="33"/>
      <c r="AK255" s="33"/>
      <c r="AL255" s="33"/>
      <c r="AM255" s="33"/>
      <c r="AN255" s="33"/>
      <c r="AO255" s="33"/>
      <c r="AP255" s="8"/>
      <c r="AQ255" s="40"/>
      <c r="AR255" s="40"/>
      <c r="AS255" s="40"/>
      <c r="AT255" s="40"/>
      <c r="AU255" s="40"/>
      <c r="AV255" s="40"/>
      <c r="AW255" s="40"/>
      <c r="AX255" s="40"/>
      <c r="AY255" s="231"/>
      <c r="BL255" s="12"/>
    </row>
    <row r="256" spans="1:64" s="5" customFormat="1" ht="20">
      <c r="A256" s="151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40"/>
      <c r="AB256" s="40"/>
      <c r="AC256" s="40"/>
      <c r="AD256" s="40"/>
      <c r="AE256" s="40"/>
      <c r="AF256" s="40"/>
      <c r="AG256" s="8"/>
      <c r="AH256" s="33"/>
      <c r="AI256" s="33"/>
      <c r="AJ256" s="33"/>
      <c r="AK256" s="33"/>
      <c r="AL256" s="33"/>
      <c r="AM256" s="33"/>
      <c r="AN256" s="33"/>
      <c r="AO256" s="33"/>
      <c r="AP256" s="8"/>
      <c r="AQ256" s="40"/>
      <c r="AR256" s="40"/>
      <c r="AS256" s="40"/>
      <c r="AT256" s="40"/>
      <c r="AU256" s="40"/>
      <c r="AV256" s="40"/>
      <c r="AW256" s="40"/>
      <c r="AX256" s="40"/>
      <c r="AY256" s="231"/>
      <c r="BL256" s="12"/>
    </row>
    <row r="257" spans="1:64" s="5" customFormat="1" ht="20">
      <c r="A257" s="151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40"/>
      <c r="AB257" s="40"/>
      <c r="AC257" s="40"/>
      <c r="AD257" s="40"/>
      <c r="AE257" s="40"/>
      <c r="AF257" s="40"/>
      <c r="AG257" s="8"/>
      <c r="AH257" s="33"/>
      <c r="AI257" s="33"/>
      <c r="AJ257" s="33"/>
      <c r="AK257" s="33"/>
      <c r="AL257" s="33"/>
      <c r="AM257" s="33"/>
      <c r="AN257" s="33"/>
      <c r="AO257" s="33"/>
      <c r="AP257" s="8"/>
      <c r="AQ257" s="40"/>
      <c r="AR257" s="40"/>
      <c r="AS257" s="40"/>
      <c r="AT257" s="40"/>
      <c r="AU257" s="40"/>
      <c r="AV257" s="40"/>
      <c r="AW257" s="40"/>
      <c r="AX257" s="40"/>
      <c r="AY257" s="231"/>
      <c r="BL257" s="12"/>
    </row>
    <row r="258" spans="1:64" s="5" customFormat="1" ht="20">
      <c r="A258" s="151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40"/>
      <c r="AB258" s="40"/>
      <c r="AC258" s="40"/>
      <c r="AD258" s="40"/>
      <c r="AE258" s="40"/>
      <c r="AF258" s="40"/>
      <c r="AG258" s="8"/>
      <c r="AH258" s="33"/>
      <c r="AI258" s="33"/>
      <c r="AJ258" s="33"/>
      <c r="AK258" s="33"/>
      <c r="AL258" s="33"/>
      <c r="AM258" s="33"/>
      <c r="AN258" s="33"/>
      <c r="AO258" s="33"/>
      <c r="AP258" s="8"/>
      <c r="AQ258" s="40"/>
      <c r="AR258" s="40"/>
      <c r="AS258" s="40"/>
      <c r="AT258" s="40"/>
      <c r="AU258" s="40"/>
      <c r="AV258" s="40"/>
      <c r="AW258" s="40"/>
      <c r="AX258" s="40"/>
      <c r="AY258" s="231"/>
      <c r="BL258" s="12"/>
    </row>
    <row r="259" spans="1:64" s="5" customFormat="1" ht="20">
      <c r="A259" s="151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40"/>
      <c r="AB259" s="40"/>
      <c r="AC259" s="40"/>
      <c r="AD259" s="40"/>
      <c r="AE259" s="40"/>
      <c r="AF259" s="40"/>
      <c r="AG259" s="8"/>
      <c r="AH259" s="33"/>
      <c r="AI259" s="33"/>
      <c r="AJ259" s="33"/>
      <c r="AK259" s="33"/>
      <c r="AL259" s="33"/>
      <c r="AM259" s="33"/>
      <c r="AN259" s="33"/>
      <c r="AO259" s="33"/>
      <c r="AP259" s="8"/>
      <c r="AQ259" s="40"/>
      <c r="AR259" s="40"/>
      <c r="AS259" s="40"/>
      <c r="AT259" s="40"/>
      <c r="AU259" s="40"/>
      <c r="AV259" s="40"/>
      <c r="AW259" s="40"/>
      <c r="AX259" s="40"/>
      <c r="AY259" s="231"/>
      <c r="BL259" s="12"/>
    </row>
    <row r="260" spans="1:64" s="5" customFormat="1" ht="20">
      <c r="A260" s="151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40"/>
      <c r="AB260" s="40"/>
      <c r="AC260" s="40"/>
      <c r="AD260" s="40"/>
      <c r="AE260" s="40"/>
      <c r="AF260" s="40"/>
      <c r="AG260" s="8"/>
      <c r="AH260" s="33"/>
      <c r="AI260" s="33"/>
      <c r="AJ260" s="33"/>
      <c r="AK260" s="33"/>
      <c r="AL260" s="33"/>
      <c r="AM260" s="33"/>
      <c r="AN260" s="33"/>
      <c r="AO260" s="33"/>
      <c r="AP260" s="8"/>
      <c r="AQ260" s="40"/>
      <c r="AR260" s="40"/>
      <c r="AS260" s="40"/>
      <c r="AT260" s="40"/>
      <c r="AU260" s="40"/>
      <c r="AV260" s="40"/>
      <c r="AW260" s="40"/>
      <c r="AX260" s="40"/>
      <c r="AY260" s="231"/>
      <c r="BL260" s="12"/>
    </row>
    <row r="261" spans="1:64" s="5" customFormat="1" ht="20">
      <c r="A261" s="151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40"/>
      <c r="AB261" s="40"/>
      <c r="AC261" s="40"/>
      <c r="AD261" s="40"/>
      <c r="AE261" s="40"/>
      <c r="AF261" s="40"/>
      <c r="AG261" s="8"/>
      <c r="AH261" s="33"/>
      <c r="AI261" s="33"/>
      <c r="AJ261" s="33"/>
      <c r="AK261" s="33"/>
      <c r="AL261" s="33"/>
      <c r="AM261" s="33"/>
      <c r="AN261" s="33"/>
      <c r="AO261" s="33"/>
      <c r="AP261" s="8"/>
      <c r="AQ261" s="40"/>
      <c r="AR261" s="40"/>
      <c r="AS261" s="40"/>
      <c r="AT261" s="40"/>
      <c r="AU261" s="40"/>
      <c r="AV261" s="40"/>
      <c r="AW261" s="40"/>
      <c r="AX261" s="40"/>
      <c r="AY261" s="231"/>
      <c r="BL261" s="12"/>
    </row>
    <row r="262" spans="1:64" s="5" customFormat="1" ht="20">
      <c r="A262" s="151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40"/>
      <c r="AB262" s="40"/>
      <c r="AC262" s="40"/>
      <c r="AD262" s="40"/>
      <c r="AE262" s="40"/>
      <c r="AF262" s="40"/>
      <c r="AG262" s="8"/>
      <c r="AH262" s="33"/>
      <c r="AI262" s="33"/>
      <c r="AJ262" s="33"/>
      <c r="AK262" s="33"/>
      <c r="AL262" s="33"/>
      <c r="AM262" s="33"/>
      <c r="AN262" s="33"/>
      <c r="AO262" s="33"/>
      <c r="AP262" s="8"/>
      <c r="AQ262" s="40"/>
      <c r="AR262" s="40"/>
      <c r="AS262" s="40"/>
      <c r="AT262" s="40"/>
      <c r="AU262" s="40"/>
      <c r="AV262" s="40"/>
      <c r="AW262" s="40"/>
      <c r="AX262" s="40"/>
      <c r="AY262" s="231"/>
      <c r="BL262" s="12"/>
    </row>
    <row r="263" spans="1:64" s="5" customFormat="1" ht="20">
      <c r="A263" s="151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40"/>
      <c r="AB263" s="40"/>
      <c r="AC263" s="40"/>
      <c r="AD263" s="40"/>
      <c r="AE263" s="40"/>
      <c r="AF263" s="40"/>
      <c r="AG263" s="8"/>
      <c r="AH263" s="33"/>
      <c r="AI263" s="33"/>
      <c r="AJ263" s="33"/>
      <c r="AK263" s="33"/>
      <c r="AL263" s="33"/>
      <c r="AM263" s="33"/>
      <c r="AN263" s="33"/>
      <c r="AO263" s="33"/>
      <c r="AP263" s="8"/>
      <c r="AQ263" s="40"/>
      <c r="AR263" s="40"/>
      <c r="AS263" s="40"/>
      <c r="AT263" s="40"/>
      <c r="AU263" s="40"/>
      <c r="AV263" s="40"/>
      <c r="AW263" s="40"/>
      <c r="AX263" s="40"/>
      <c r="AY263" s="231"/>
      <c r="BL263" s="12"/>
    </row>
    <row r="264" spans="1:64" s="5" customFormat="1" ht="20">
      <c r="A264" s="151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40"/>
      <c r="AB264" s="40"/>
      <c r="AC264" s="40"/>
      <c r="AD264" s="40"/>
      <c r="AE264" s="40"/>
      <c r="AF264" s="40"/>
      <c r="AG264" s="8"/>
      <c r="AH264" s="33"/>
      <c r="AI264" s="33"/>
      <c r="AJ264" s="33"/>
      <c r="AK264" s="33"/>
      <c r="AL264" s="33"/>
      <c r="AM264" s="33"/>
      <c r="AN264" s="33"/>
      <c r="AO264" s="33"/>
      <c r="AP264" s="8"/>
      <c r="AQ264" s="40"/>
      <c r="AR264" s="40"/>
      <c r="AS264" s="40"/>
      <c r="AT264" s="40"/>
      <c r="AU264" s="40"/>
      <c r="AV264" s="40"/>
      <c r="AW264" s="40"/>
      <c r="AX264" s="40"/>
      <c r="AY264" s="231"/>
      <c r="BL264" s="12"/>
    </row>
    <row r="265" spans="1:64" s="5" customFormat="1" ht="20">
      <c r="A265" s="151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40"/>
      <c r="AB265" s="40"/>
      <c r="AC265" s="40"/>
      <c r="AD265" s="40"/>
      <c r="AE265" s="40"/>
      <c r="AF265" s="40"/>
      <c r="AG265" s="8"/>
      <c r="AH265" s="33"/>
      <c r="AI265" s="33"/>
      <c r="AJ265" s="33"/>
      <c r="AK265" s="33"/>
      <c r="AL265" s="33"/>
      <c r="AM265" s="33"/>
      <c r="AN265" s="33"/>
      <c r="AO265" s="33"/>
      <c r="AP265" s="8"/>
      <c r="AQ265" s="40"/>
      <c r="AR265" s="40"/>
      <c r="AS265" s="40"/>
      <c r="AT265" s="40"/>
      <c r="AU265" s="40"/>
      <c r="AV265" s="40"/>
      <c r="AW265" s="40"/>
      <c r="AX265" s="40"/>
      <c r="AY265" s="231"/>
      <c r="BL265" s="12"/>
    </row>
    <row r="266" spans="1:64" s="5" customFormat="1" ht="20">
      <c r="A266" s="151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40"/>
      <c r="AB266" s="40"/>
      <c r="AC266" s="40"/>
      <c r="AD266" s="40"/>
      <c r="AE266" s="40"/>
      <c r="AF266" s="40"/>
      <c r="AG266" s="8"/>
      <c r="AH266" s="33"/>
      <c r="AI266" s="33"/>
      <c r="AJ266" s="33"/>
      <c r="AK266" s="33"/>
      <c r="AL266" s="33"/>
      <c r="AM266" s="33"/>
      <c r="AN266" s="33"/>
      <c r="AO266" s="33"/>
      <c r="AP266" s="8"/>
      <c r="AQ266" s="40"/>
      <c r="AR266" s="40"/>
      <c r="AS266" s="40"/>
      <c r="AT266" s="40"/>
      <c r="AU266" s="40"/>
      <c r="AV266" s="40"/>
      <c r="AW266" s="40"/>
      <c r="AX266" s="40"/>
      <c r="AY266" s="231"/>
      <c r="BL266" s="12"/>
    </row>
    <row r="267" spans="1:64" s="5" customFormat="1" ht="20">
      <c r="A267" s="151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40"/>
      <c r="AB267" s="40"/>
      <c r="AC267" s="40"/>
      <c r="AD267" s="40"/>
      <c r="AE267" s="40"/>
      <c r="AF267" s="40"/>
      <c r="AG267" s="8"/>
      <c r="AH267" s="33"/>
      <c r="AI267" s="33"/>
      <c r="AJ267" s="33"/>
      <c r="AK267" s="33"/>
      <c r="AL267" s="33"/>
      <c r="AM267" s="33"/>
      <c r="AN267" s="33"/>
      <c r="AO267" s="33"/>
      <c r="AP267" s="8"/>
      <c r="AQ267" s="40"/>
      <c r="AR267" s="40"/>
      <c r="AS267" s="40"/>
      <c r="AT267" s="40"/>
      <c r="AU267" s="40"/>
      <c r="AV267" s="40"/>
      <c r="AW267" s="40"/>
      <c r="AX267" s="40"/>
      <c r="AY267" s="231"/>
      <c r="BL267" s="12"/>
    </row>
    <row r="268" spans="1:64" s="5" customFormat="1" ht="20">
      <c r="A268" s="151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40"/>
      <c r="AB268" s="40"/>
      <c r="AC268" s="40"/>
      <c r="AD268" s="40"/>
      <c r="AE268" s="40"/>
      <c r="AF268" s="40"/>
      <c r="AG268" s="8"/>
      <c r="AH268" s="33"/>
      <c r="AI268" s="33"/>
      <c r="AJ268" s="33"/>
      <c r="AK268" s="33"/>
      <c r="AL268" s="33"/>
      <c r="AM268" s="33"/>
      <c r="AN268" s="33"/>
      <c r="AO268" s="33"/>
      <c r="AP268" s="8"/>
      <c r="AQ268" s="40"/>
      <c r="AR268" s="40"/>
      <c r="AS268" s="40"/>
      <c r="AT268" s="40"/>
      <c r="AU268" s="40"/>
      <c r="AV268" s="40"/>
      <c r="AW268" s="40"/>
      <c r="AX268" s="40"/>
      <c r="AY268" s="231"/>
      <c r="BL268" s="12"/>
    </row>
    <row r="269" spans="1:64" s="5" customFormat="1" ht="20">
      <c r="A269" s="151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40"/>
      <c r="AB269" s="40"/>
      <c r="AC269" s="40"/>
      <c r="AD269" s="40"/>
      <c r="AE269" s="40"/>
      <c r="AF269" s="40"/>
      <c r="AG269" s="8"/>
      <c r="AH269" s="33"/>
      <c r="AI269" s="33"/>
      <c r="AJ269" s="33"/>
      <c r="AK269" s="33"/>
      <c r="AL269" s="33"/>
      <c r="AM269" s="33"/>
      <c r="AN269" s="33"/>
      <c r="AO269" s="33"/>
      <c r="AP269" s="8"/>
      <c r="AQ269" s="40"/>
      <c r="AR269" s="40"/>
      <c r="AS269" s="40"/>
      <c r="AT269" s="40"/>
      <c r="AU269" s="40"/>
      <c r="AV269" s="40"/>
      <c r="AW269" s="40"/>
      <c r="AX269" s="40"/>
      <c r="AY269" s="231"/>
      <c r="BL269" s="12"/>
    </row>
    <row r="270" spans="1:64" s="5" customFormat="1" ht="20">
      <c r="A270" s="151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40"/>
      <c r="AB270" s="40"/>
      <c r="AC270" s="40"/>
      <c r="AD270" s="40"/>
      <c r="AE270" s="40"/>
      <c r="AF270" s="40"/>
      <c r="AG270" s="8"/>
      <c r="AH270" s="33"/>
      <c r="AI270" s="33"/>
      <c r="AJ270" s="33"/>
      <c r="AK270" s="33"/>
      <c r="AL270" s="33"/>
      <c r="AM270" s="33"/>
      <c r="AN270" s="33"/>
      <c r="AO270" s="33"/>
      <c r="AP270" s="8"/>
      <c r="AQ270" s="40"/>
      <c r="AR270" s="40"/>
      <c r="AS270" s="40"/>
      <c r="AT270" s="40"/>
      <c r="AU270" s="40"/>
      <c r="AV270" s="40"/>
      <c r="AW270" s="40"/>
      <c r="AX270" s="40"/>
      <c r="AY270" s="231"/>
      <c r="BL270" s="12"/>
    </row>
    <row r="271" spans="1:64" s="5" customFormat="1" ht="20">
      <c r="A271" s="151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40"/>
      <c r="AB271" s="40"/>
      <c r="AC271" s="40"/>
      <c r="AD271" s="40"/>
      <c r="AE271" s="40"/>
      <c r="AF271" s="40"/>
      <c r="AG271" s="8"/>
      <c r="AH271" s="33"/>
      <c r="AI271" s="33"/>
      <c r="AJ271" s="33"/>
      <c r="AK271" s="33"/>
      <c r="AL271" s="33"/>
      <c r="AM271" s="33"/>
      <c r="AN271" s="33"/>
      <c r="AO271" s="33"/>
      <c r="AP271" s="8"/>
      <c r="AQ271" s="40"/>
      <c r="AR271" s="40"/>
      <c r="AS271" s="40"/>
      <c r="AT271" s="40"/>
      <c r="AU271" s="40"/>
      <c r="AV271" s="40"/>
      <c r="AW271" s="40"/>
      <c r="AX271" s="40"/>
      <c r="AY271" s="231"/>
      <c r="BL271" s="12"/>
    </row>
    <row r="272" spans="1:64" s="5" customFormat="1" ht="20">
      <c r="A272" s="151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40"/>
      <c r="AB272" s="40"/>
      <c r="AC272" s="40"/>
      <c r="AD272" s="40"/>
      <c r="AE272" s="40"/>
      <c r="AF272" s="40"/>
      <c r="AG272" s="8"/>
      <c r="AH272" s="33"/>
      <c r="AI272" s="33"/>
      <c r="AJ272" s="33"/>
      <c r="AK272" s="33"/>
      <c r="AL272" s="33"/>
      <c r="AM272" s="33"/>
      <c r="AN272" s="33"/>
      <c r="AO272" s="33"/>
      <c r="AP272" s="8"/>
      <c r="AQ272" s="40"/>
      <c r="AR272" s="40"/>
      <c r="AS272" s="40"/>
      <c r="AT272" s="40"/>
      <c r="AU272" s="40"/>
      <c r="AV272" s="40"/>
      <c r="AW272" s="40"/>
      <c r="AX272" s="40"/>
      <c r="AY272" s="231"/>
      <c r="BL272" s="12"/>
    </row>
    <row r="273" spans="1:64" s="5" customFormat="1" ht="20">
      <c r="A273" s="151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40"/>
      <c r="AB273" s="40"/>
      <c r="AC273" s="40"/>
      <c r="AD273" s="40"/>
      <c r="AE273" s="40"/>
      <c r="AF273" s="40"/>
      <c r="AG273" s="8"/>
      <c r="AH273" s="33"/>
      <c r="AI273" s="33"/>
      <c r="AJ273" s="33"/>
      <c r="AK273" s="33"/>
      <c r="AL273" s="33"/>
      <c r="AM273" s="33"/>
      <c r="AN273" s="33"/>
      <c r="AO273" s="33"/>
      <c r="AP273" s="8"/>
      <c r="AQ273" s="40"/>
      <c r="AR273" s="40"/>
      <c r="AS273" s="40"/>
      <c r="AT273" s="40"/>
      <c r="AU273" s="40"/>
      <c r="AV273" s="40"/>
      <c r="AW273" s="40"/>
      <c r="AX273" s="40"/>
      <c r="AY273" s="231"/>
      <c r="BL273" s="12"/>
    </row>
    <row r="274" spans="1:64" s="5" customFormat="1" ht="20">
      <c r="A274" s="151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40"/>
      <c r="AB274" s="40"/>
      <c r="AC274" s="40"/>
      <c r="AD274" s="40"/>
      <c r="AE274" s="40"/>
      <c r="AF274" s="40"/>
      <c r="AG274" s="8"/>
      <c r="AH274" s="33"/>
      <c r="AI274" s="33"/>
      <c r="AJ274" s="33"/>
      <c r="AK274" s="33"/>
      <c r="AL274" s="33"/>
      <c r="AM274" s="33"/>
      <c r="AN274" s="33"/>
      <c r="AO274" s="33"/>
      <c r="AP274" s="8"/>
      <c r="AQ274" s="40"/>
      <c r="AR274" s="40"/>
      <c r="AS274" s="40"/>
      <c r="AT274" s="40"/>
      <c r="AU274" s="40"/>
      <c r="AV274" s="40"/>
      <c r="AW274" s="40"/>
      <c r="AX274" s="40"/>
      <c r="AY274" s="231"/>
      <c r="BL274" s="12"/>
    </row>
    <row r="275" spans="1:64" s="5" customFormat="1" ht="20">
      <c r="A275" s="151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40"/>
      <c r="AB275" s="40"/>
      <c r="AC275" s="40"/>
      <c r="AD275" s="40"/>
      <c r="AE275" s="40"/>
      <c r="AF275" s="40"/>
      <c r="AG275" s="8"/>
      <c r="AH275" s="33"/>
      <c r="AI275" s="33"/>
      <c r="AJ275" s="33"/>
      <c r="AK275" s="33"/>
      <c r="AL275" s="33"/>
      <c r="AM275" s="33"/>
      <c r="AN275" s="33"/>
      <c r="AO275" s="33"/>
      <c r="AP275" s="8"/>
      <c r="AQ275" s="40"/>
      <c r="AR275" s="40"/>
      <c r="AS275" s="40"/>
      <c r="AT275" s="40"/>
      <c r="AU275" s="40"/>
      <c r="AV275" s="40"/>
      <c r="AW275" s="40"/>
      <c r="AX275" s="40"/>
      <c r="AY275" s="231"/>
      <c r="BL275" s="12"/>
    </row>
    <row r="276" spans="1:64" s="5" customFormat="1" ht="20">
      <c r="A276" s="151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40"/>
      <c r="AB276" s="40"/>
      <c r="AC276" s="40"/>
      <c r="AD276" s="40"/>
      <c r="AE276" s="40"/>
      <c r="AF276" s="40"/>
      <c r="AG276" s="8"/>
      <c r="AH276" s="33"/>
      <c r="AI276" s="33"/>
      <c r="AJ276" s="33"/>
      <c r="AK276" s="33"/>
      <c r="AL276" s="33"/>
      <c r="AM276" s="33"/>
      <c r="AN276" s="33"/>
      <c r="AO276" s="33"/>
      <c r="AP276" s="8"/>
      <c r="AQ276" s="40"/>
      <c r="AR276" s="40"/>
      <c r="AS276" s="40"/>
      <c r="AT276" s="40"/>
      <c r="AU276" s="40"/>
      <c r="AV276" s="40"/>
      <c r="AW276" s="40"/>
      <c r="AX276" s="40"/>
      <c r="AY276" s="231"/>
      <c r="BL276" s="12"/>
    </row>
    <row r="277" spans="1:64" s="5" customFormat="1" ht="20">
      <c r="A277" s="151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40"/>
      <c r="AB277" s="40"/>
      <c r="AC277" s="40"/>
      <c r="AD277" s="40"/>
      <c r="AE277" s="40"/>
      <c r="AF277" s="40"/>
      <c r="AG277" s="8"/>
      <c r="AH277" s="33"/>
      <c r="AI277" s="33"/>
      <c r="AJ277" s="33"/>
      <c r="AK277" s="33"/>
      <c r="AL277" s="33"/>
      <c r="AM277" s="33"/>
      <c r="AN277" s="33"/>
      <c r="AO277" s="33"/>
      <c r="AP277" s="8"/>
      <c r="AQ277" s="40"/>
      <c r="AR277" s="40"/>
      <c r="AS277" s="40"/>
      <c r="AT277" s="40"/>
      <c r="AU277" s="40"/>
      <c r="AV277" s="40"/>
      <c r="AW277" s="40"/>
      <c r="AX277" s="40"/>
      <c r="AY277" s="231"/>
      <c r="BL277" s="12"/>
    </row>
    <row r="278" spans="1:64" s="5" customFormat="1" ht="20">
      <c r="A278" s="151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40"/>
      <c r="AB278" s="40"/>
      <c r="AC278" s="40"/>
      <c r="AD278" s="40"/>
      <c r="AE278" s="40"/>
      <c r="AF278" s="40"/>
      <c r="AG278" s="8"/>
      <c r="AH278" s="33"/>
      <c r="AI278" s="33"/>
      <c r="AJ278" s="33"/>
      <c r="AK278" s="33"/>
      <c r="AL278" s="33"/>
      <c r="AM278" s="33"/>
      <c r="AN278" s="33"/>
      <c r="AO278" s="33"/>
      <c r="AP278" s="8"/>
      <c r="AQ278" s="40"/>
      <c r="AR278" s="40"/>
      <c r="AS278" s="40"/>
      <c r="AT278" s="40"/>
      <c r="AU278" s="40"/>
      <c r="AV278" s="40"/>
      <c r="AW278" s="40"/>
      <c r="AX278" s="40"/>
      <c r="AY278" s="231"/>
      <c r="BL278" s="12"/>
    </row>
    <row r="279" spans="1:64" s="5" customFormat="1" ht="20">
      <c r="A279" s="151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40"/>
      <c r="AB279" s="40"/>
      <c r="AC279" s="40"/>
      <c r="AD279" s="40"/>
      <c r="AE279" s="40"/>
      <c r="AF279" s="40"/>
      <c r="AG279" s="8"/>
      <c r="AH279" s="33"/>
      <c r="AI279" s="33"/>
      <c r="AJ279" s="33"/>
      <c r="AK279" s="33"/>
      <c r="AL279" s="33"/>
      <c r="AM279" s="33"/>
      <c r="AN279" s="33"/>
      <c r="AO279" s="33"/>
      <c r="AP279" s="8"/>
      <c r="AQ279" s="40"/>
      <c r="AR279" s="40"/>
      <c r="AS279" s="40"/>
      <c r="AT279" s="40"/>
      <c r="AU279" s="40"/>
      <c r="AV279" s="40"/>
      <c r="AW279" s="40"/>
      <c r="AX279" s="40"/>
      <c r="AY279" s="231"/>
      <c r="BL279" s="12"/>
    </row>
    <row r="280" spans="1:64" s="5" customFormat="1" ht="20">
      <c r="A280" s="151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40"/>
      <c r="AB280" s="40"/>
      <c r="AC280" s="40"/>
      <c r="AD280" s="40"/>
      <c r="AE280" s="40"/>
      <c r="AF280" s="40"/>
      <c r="AG280" s="8"/>
      <c r="AH280" s="33"/>
      <c r="AI280" s="33"/>
      <c r="AJ280" s="33"/>
      <c r="AK280" s="33"/>
      <c r="AL280" s="33"/>
      <c r="AM280" s="33"/>
      <c r="AN280" s="33"/>
      <c r="AO280" s="33"/>
      <c r="AP280" s="8"/>
      <c r="AQ280" s="40"/>
      <c r="AR280" s="40"/>
      <c r="AS280" s="40"/>
      <c r="AT280" s="40"/>
      <c r="AU280" s="40"/>
      <c r="AV280" s="40"/>
      <c r="AW280" s="40"/>
      <c r="AX280" s="40"/>
      <c r="AY280" s="231"/>
      <c r="BL280" s="12"/>
    </row>
    <row r="281" spans="1:64" s="5" customFormat="1" ht="20">
      <c r="A281" s="151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40"/>
      <c r="AB281" s="40"/>
      <c r="AC281" s="40"/>
      <c r="AD281" s="40"/>
      <c r="AE281" s="40"/>
      <c r="AF281" s="40"/>
      <c r="AG281" s="8"/>
      <c r="AH281" s="33"/>
      <c r="AI281" s="33"/>
      <c r="AJ281" s="33"/>
      <c r="AK281" s="33"/>
      <c r="AL281" s="33"/>
      <c r="AM281" s="33"/>
      <c r="AN281" s="33"/>
      <c r="AO281" s="33"/>
      <c r="AP281" s="8"/>
      <c r="AQ281" s="40"/>
      <c r="AR281" s="40"/>
      <c r="AS281" s="40"/>
      <c r="AT281" s="40"/>
      <c r="AU281" s="40"/>
      <c r="AV281" s="40"/>
      <c r="AW281" s="40"/>
      <c r="AX281" s="40"/>
      <c r="AY281" s="231"/>
      <c r="BL281" s="12"/>
    </row>
    <row r="282" spans="1:64" s="5" customFormat="1" ht="20">
      <c r="A282" s="151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40"/>
      <c r="AB282" s="40"/>
      <c r="AC282" s="40"/>
      <c r="AD282" s="40"/>
      <c r="AE282" s="40"/>
      <c r="AF282" s="40"/>
      <c r="AG282" s="8"/>
      <c r="AH282" s="33"/>
      <c r="AI282" s="33"/>
      <c r="AJ282" s="33"/>
      <c r="AK282" s="33"/>
      <c r="AL282" s="33"/>
      <c r="AM282" s="33"/>
      <c r="AN282" s="33"/>
      <c r="AO282" s="33"/>
      <c r="AP282" s="8"/>
      <c r="AQ282" s="40"/>
      <c r="AR282" s="40"/>
      <c r="AS282" s="40"/>
      <c r="AT282" s="40"/>
      <c r="AU282" s="40"/>
      <c r="AV282" s="40"/>
      <c r="AW282" s="40"/>
      <c r="AX282" s="40"/>
      <c r="AY282" s="231"/>
      <c r="BL282" s="12"/>
    </row>
    <row r="283" spans="1:64" s="5" customFormat="1" ht="20">
      <c r="A283" s="151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40"/>
      <c r="AB283" s="40"/>
      <c r="AC283" s="40"/>
      <c r="AD283" s="40"/>
      <c r="AE283" s="40"/>
      <c r="AF283" s="40"/>
      <c r="AG283" s="8"/>
      <c r="AH283" s="33"/>
      <c r="AI283" s="33"/>
      <c r="AJ283" s="33"/>
      <c r="AK283" s="33"/>
      <c r="AL283" s="33"/>
      <c r="AM283" s="33"/>
      <c r="AN283" s="33"/>
      <c r="AO283" s="33"/>
      <c r="AP283" s="8"/>
      <c r="AQ283" s="40"/>
      <c r="AR283" s="40"/>
      <c r="AS283" s="40"/>
      <c r="AT283" s="40"/>
      <c r="AU283" s="40"/>
      <c r="AV283" s="40"/>
      <c r="AW283" s="40"/>
      <c r="AX283" s="40"/>
      <c r="AY283" s="231"/>
      <c r="BL283" s="12"/>
    </row>
    <row r="284" spans="1:64" s="5" customFormat="1" ht="20">
      <c r="A284" s="151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40"/>
      <c r="AB284" s="40"/>
      <c r="AC284" s="40"/>
      <c r="AD284" s="40"/>
      <c r="AE284" s="40"/>
      <c r="AF284" s="40"/>
      <c r="AG284" s="8"/>
      <c r="AH284" s="33"/>
      <c r="AI284" s="33"/>
      <c r="AJ284" s="33"/>
      <c r="AK284" s="33"/>
      <c r="AL284" s="33"/>
      <c r="AM284" s="33"/>
      <c r="AN284" s="33"/>
      <c r="AO284" s="33"/>
      <c r="AP284" s="8"/>
      <c r="AQ284" s="40"/>
      <c r="AR284" s="40"/>
      <c r="AS284" s="40"/>
      <c r="AT284" s="40"/>
      <c r="AU284" s="40"/>
      <c r="AV284" s="40"/>
      <c r="AW284" s="40"/>
      <c r="AX284" s="40"/>
      <c r="AY284" s="231"/>
      <c r="BL284" s="12"/>
    </row>
    <row r="285" spans="1:64" s="5" customFormat="1" ht="20">
      <c r="A285" s="151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40"/>
      <c r="AB285" s="40"/>
      <c r="AC285" s="40"/>
      <c r="AD285" s="40"/>
      <c r="AE285" s="40"/>
      <c r="AF285" s="40"/>
      <c r="AG285" s="8"/>
      <c r="AH285" s="33"/>
      <c r="AI285" s="33"/>
      <c r="AJ285" s="33"/>
      <c r="AK285" s="33"/>
      <c r="AL285" s="33"/>
      <c r="AM285" s="33"/>
      <c r="AN285" s="33"/>
      <c r="AO285" s="33"/>
      <c r="AP285" s="8"/>
      <c r="AQ285" s="40"/>
      <c r="AR285" s="40"/>
      <c r="AS285" s="40"/>
      <c r="AT285" s="40"/>
      <c r="AU285" s="40"/>
      <c r="AV285" s="40"/>
      <c r="AW285" s="40"/>
      <c r="AX285" s="40"/>
      <c r="AY285" s="231"/>
      <c r="BL285" s="12"/>
    </row>
    <row r="286" spans="1:64" s="5" customFormat="1" ht="20">
      <c r="A286" s="151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40"/>
      <c r="AB286" s="40"/>
      <c r="AC286" s="40"/>
      <c r="AD286" s="40"/>
      <c r="AE286" s="40"/>
      <c r="AF286" s="40"/>
      <c r="AG286" s="8"/>
      <c r="AH286" s="33"/>
      <c r="AI286" s="33"/>
      <c r="AJ286" s="33"/>
      <c r="AK286" s="33"/>
      <c r="AL286" s="33"/>
      <c r="AM286" s="33"/>
      <c r="AN286" s="33"/>
      <c r="AO286" s="33"/>
      <c r="AP286" s="8"/>
      <c r="AQ286" s="40"/>
      <c r="AR286" s="40"/>
      <c r="AS286" s="40"/>
      <c r="AT286" s="40"/>
      <c r="AU286" s="40"/>
      <c r="AV286" s="40"/>
      <c r="AW286" s="40"/>
      <c r="AX286" s="40"/>
      <c r="AY286" s="231"/>
      <c r="BL286" s="12"/>
    </row>
    <row r="287" spans="1:64" s="5" customFormat="1" ht="20">
      <c r="A287" s="151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40"/>
      <c r="AB287" s="40"/>
      <c r="AC287" s="40"/>
      <c r="AD287" s="40"/>
      <c r="AE287" s="40"/>
      <c r="AF287" s="40"/>
      <c r="AG287" s="8"/>
      <c r="AH287" s="33"/>
      <c r="AI287" s="33"/>
      <c r="AJ287" s="33"/>
      <c r="AK287" s="33"/>
      <c r="AL287" s="33"/>
      <c r="AM287" s="33"/>
      <c r="AN287" s="33"/>
      <c r="AO287" s="33"/>
      <c r="AP287" s="8"/>
      <c r="AQ287" s="40"/>
      <c r="AR287" s="40"/>
      <c r="AS287" s="40"/>
      <c r="AT287" s="40"/>
      <c r="AU287" s="40"/>
      <c r="AV287" s="40"/>
      <c r="AW287" s="40"/>
      <c r="AX287" s="40"/>
      <c r="AY287" s="231"/>
      <c r="BL287" s="12"/>
    </row>
    <row r="288" spans="1:64" s="5" customFormat="1" ht="20">
      <c r="A288" s="151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40"/>
      <c r="AB288" s="40"/>
      <c r="AC288" s="40"/>
      <c r="AD288" s="40"/>
      <c r="AE288" s="40"/>
      <c r="AF288" s="40"/>
      <c r="AG288" s="8"/>
      <c r="AH288" s="33"/>
      <c r="AI288" s="33"/>
      <c r="AJ288" s="33"/>
      <c r="AK288" s="33"/>
      <c r="AL288" s="33"/>
      <c r="AM288" s="33"/>
      <c r="AN288" s="33"/>
      <c r="AO288" s="33"/>
      <c r="AP288" s="8"/>
      <c r="AQ288" s="40"/>
      <c r="AR288" s="40"/>
      <c r="AS288" s="40"/>
      <c r="AT288" s="40"/>
      <c r="AU288" s="40"/>
      <c r="AV288" s="40"/>
      <c r="AW288" s="40"/>
      <c r="AX288" s="40"/>
      <c r="AY288" s="231"/>
      <c r="BL288" s="12"/>
    </row>
    <row r="289" spans="1:64" s="5" customFormat="1" ht="20">
      <c r="A289" s="151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40"/>
      <c r="AB289" s="40"/>
      <c r="AC289" s="40"/>
      <c r="AD289" s="40"/>
      <c r="AE289" s="40"/>
      <c r="AF289" s="40"/>
      <c r="AG289" s="8"/>
      <c r="AH289" s="33"/>
      <c r="AI289" s="33"/>
      <c r="AJ289" s="33"/>
      <c r="AK289" s="33"/>
      <c r="AL289" s="33"/>
      <c r="AM289" s="33"/>
      <c r="AN289" s="33"/>
      <c r="AO289" s="33"/>
      <c r="AP289" s="8"/>
      <c r="AQ289" s="40"/>
      <c r="AR289" s="40"/>
      <c r="AS289" s="40"/>
      <c r="AT289" s="40"/>
      <c r="AU289" s="40"/>
      <c r="AV289" s="40"/>
      <c r="AW289" s="40"/>
      <c r="AX289" s="40"/>
      <c r="AY289" s="231"/>
      <c r="BL289" s="12"/>
    </row>
    <row r="290" spans="1:64" s="5" customFormat="1" ht="20">
      <c r="A290" s="151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40"/>
      <c r="AB290" s="40"/>
      <c r="AC290" s="40"/>
      <c r="AD290" s="40"/>
      <c r="AE290" s="40"/>
      <c r="AF290" s="40"/>
      <c r="AG290" s="8"/>
      <c r="AH290" s="33"/>
      <c r="AI290" s="33"/>
      <c r="AJ290" s="33"/>
      <c r="AK290" s="33"/>
      <c r="AL290" s="33"/>
      <c r="AM290" s="33"/>
      <c r="AN290" s="33"/>
      <c r="AO290" s="33"/>
      <c r="AP290" s="8"/>
      <c r="AQ290" s="40"/>
      <c r="AR290" s="40"/>
      <c r="AS290" s="40"/>
      <c r="AT290" s="40"/>
      <c r="AU290" s="40"/>
      <c r="AV290" s="40"/>
      <c r="AW290" s="40"/>
      <c r="AX290" s="40"/>
      <c r="AY290" s="231"/>
      <c r="BL290" s="12"/>
    </row>
    <row r="291" spans="1:64" s="5" customFormat="1" ht="20">
      <c r="A291" s="151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40"/>
      <c r="AB291" s="40"/>
      <c r="AC291" s="40"/>
      <c r="AD291" s="40"/>
      <c r="AE291" s="40"/>
      <c r="AF291" s="40"/>
      <c r="AG291" s="8"/>
      <c r="AH291" s="33"/>
      <c r="AI291" s="33"/>
      <c r="AJ291" s="33"/>
      <c r="AK291" s="33"/>
      <c r="AL291" s="33"/>
      <c r="AM291" s="33"/>
      <c r="AN291" s="33"/>
      <c r="AO291" s="33"/>
      <c r="AP291" s="8"/>
      <c r="AQ291" s="40"/>
      <c r="AR291" s="40"/>
      <c r="AS291" s="40"/>
      <c r="AT291" s="40"/>
      <c r="AU291" s="40"/>
      <c r="AV291" s="40"/>
      <c r="AW291" s="40"/>
      <c r="AX291" s="40"/>
      <c r="AY291" s="231"/>
      <c r="BL291" s="12"/>
    </row>
    <row r="292" spans="1:64" s="5" customFormat="1" ht="20">
      <c r="A292" s="151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40"/>
      <c r="AB292" s="40"/>
      <c r="AC292" s="40"/>
      <c r="AD292" s="40"/>
      <c r="AE292" s="40"/>
      <c r="AF292" s="40"/>
      <c r="AG292" s="8"/>
      <c r="AH292" s="33"/>
      <c r="AI292" s="33"/>
      <c r="AJ292" s="33"/>
      <c r="AK292" s="33"/>
      <c r="AL292" s="33"/>
      <c r="AM292" s="33"/>
      <c r="AN292" s="33"/>
      <c r="AO292" s="33"/>
      <c r="AP292" s="8"/>
      <c r="AQ292" s="40"/>
      <c r="AR292" s="40"/>
      <c r="AS292" s="40"/>
      <c r="AT292" s="40"/>
      <c r="AU292" s="40"/>
      <c r="AV292" s="40"/>
      <c r="AW292" s="40"/>
      <c r="AX292" s="40"/>
      <c r="AY292" s="231"/>
      <c r="BL292" s="12"/>
    </row>
    <row r="293" spans="1:64" s="5" customFormat="1" ht="20">
      <c r="A293" s="151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40"/>
      <c r="AB293" s="40"/>
      <c r="AC293" s="40"/>
      <c r="AD293" s="40"/>
      <c r="AE293" s="40"/>
      <c r="AF293" s="40"/>
      <c r="AG293" s="8"/>
      <c r="AH293" s="33"/>
      <c r="AI293" s="33"/>
      <c r="AJ293" s="33"/>
      <c r="AK293" s="33"/>
      <c r="AL293" s="33"/>
      <c r="AM293" s="33"/>
      <c r="AN293" s="33"/>
      <c r="AO293" s="33"/>
      <c r="AP293" s="8"/>
      <c r="AQ293" s="40"/>
      <c r="AR293" s="40"/>
      <c r="AS293" s="40"/>
      <c r="AT293" s="40"/>
      <c r="AU293" s="40"/>
      <c r="AV293" s="40"/>
      <c r="AW293" s="40"/>
      <c r="AX293" s="40"/>
      <c r="AY293" s="231"/>
      <c r="BL293" s="12"/>
    </row>
    <row r="294" spans="1:64" s="5" customFormat="1" ht="20">
      <c r="A294" s="151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40"/>
      <c r="AB294" s="40"/>
      <c r="AC294" s="40"/>
      <c r="AD294" s="40"/>
      <c r="AE294" s="40"/>
      <c r="AF294" s="40"/>
      <c r="AG294" s="8"/>
      <c r="AH294" s="33"/>
      <c r="AI294" s="33"/>
      <c r="AJ294" s="33"/>
      <c r="AK294" s="33"/>
      <c r="AL294" s="33"/>
      <c r="AM294" s="33"/>
      <c r="AN294" s="33"/>
      <c r="AO294" s="33"/>
      <c r="AP294" s="8"/>
      <c r="AQ294" s="40"/>
      <c r="AR294" s="40"/>
      <c r="AS294" s="40"/>
      <c r="AT294" s="40"/>
      <c r="AU294" s="40"/>
      <c r="AV294" s="40"/>
      <c r="AW294" s="40"/>
      <c r="AX294" s="40"/>
      <c r="AY294" s="231"/>
      <c r="BL294" s="12"/>
    </row>
    <row r="295" spans="1:64" s="5" customFormat="1" ht="20">
      <c r="A295" s="151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40"/>
      <c r="AB295" s="40"/>
      <c r="AC295" s="40"/>
      <c r="AD295" s="40"/>
      <c r="AE295" s="40"/>
      <c r="AF295" s="40"/>
      <c r="AG295" s="8"/>
      <c r="AH295" s="33"/>
      <c r="AI295" s="33"/>
      <c r="AJ295" s="33"/>
      <c r="AK295" s="33"/>
      <c r="AL295" s="33"/>
      <c r="AM295" s="33"/>
      <c r="AN295" s="33"/>
      <c r="AO295" s="33"/>
      <c r="AP295" s="8"/>
      <c r="AQ295" s="40"/>
      <c r="AR295" s="40"/>
      <c r="AS295" s="40"/>
      <c r="AT295" s="40"/>
      <c r="AU295" s="40"/>
      <c r="AV295" s="40"/>
      <c r="AW295" s="40"/>
      <c r="AX295" s="40"/>
      <c r="AY295" s="231"/>
      <c r="BL295" s="12"/>
    </row>
    <row r="296" spans="1:64" s="5" customFormat="1" ht="20">
      <c r="A296" s="151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40"/>
      <c r="AB296" s="40"/>
      <c r="AC296" s="40"/>
      <c r="AD296" s="40"/>
      <c r="AE296" s="40"/>
      <c r="AF296" s="40"/>
      <c r="AG296" s="8"/>
      <c r="AH296" s="33"/>
      <c r="AI296" s="33"/>
      <c r="AJ296" s="33"/>
      <c r="AK296" s="33"/>
      <c r="AL296" s="33"/>
      <c r="AM296" s="33"/>
      <c r="AN296" s="33"/>
      <c r="AO296" s="33"/>
      <c r="AP296" s="8"/>
      <c r="AQ296" s="40"/>
      <c r="AR296" s="40"/>
      <c r="AS296" s="40"/>
      <c r="AT296" s="40"/>
      <c r="AU296" s="40"/>
      <c r="AV296" s="40"/>
      <c r="AW296" s="40"/>
      <c r="AX296" s="40"/>
      <c r="AY296" s="231"/>
      <c r="BL296" s="12"/>
    </row>
    <row r="297" spans="1:64" s="5" customFormat="1" ht="20">
      <c r="A297" s="151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40"/>
      <c r="AB297" s="40"/>
      <c r="AC297" s="40"/>
      <c r="AD297" s="40"/>
      <c r="AE297" s="40"/>
      <c r="AF297" s="40"/>
      <c r="AG297" s="8"/>
      <c r="AH297" s="33"/>
      <c r="AI297" s="33"/>
      <c r="AJ297" s="33"/>
      <c r="AK297" s="33"/>
      <c r="AL297" s="33"/>
      <c r="AM297" s="33"/>
      <c r="AN297" s="33"/>
      <c r="AO297" s="33"/>
      <c r="AP297" s="8"/>
      <c r="AQ297" s="40"/>
      <c r="AR297" s="40"/>
      <c r="AS297" s="40"/>
      <c r="AT297" s="40"/>
      <c r="AU297" s="40"/>
      <c r="AV297" s="40"/>
      <c r="AW297" s="40"/>
      <c r="AX297" s="40"/>
      <c r="AY297" s="231"/>
      <c r="BL297" s="12"/>
    </row>
    <row r="298" spans="1:64" s="5" customFormat="1" ht="20">
      <c r="A298" s="151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40"/>
      <c r="AB298" s="40"/>
      <c r="AC298" s="40"/>
      <c r="AD298" s="40"/>
      <c r="AE298" s="40"/>
      <c r="AF298" s="40"/>
      <c r="AG298" s="8"/>
      <c r="AH298" s="33"/>
      <c r="AI298" s="33"/>
      <c r="AJ298" s="33"/>
      <c r="AK298" s="33"/>
      <c r="AL298" s="33"/>
      <c r="AM298" s="33"/>
      <c r="AN298" s="33"/>
      <c r="AO298" s="33"/>
      <c r="AP298" s="8"/>
      <c r="AQ298" s="40"/>
      <c r="AR298" s="40"/>
      <c r="AS298" s="40"/>
      <c r="AT298" s="40"/>
      <c r="AU298" s="40"/>
      <c r="AV298" s="40"/>
      <c r="AW298" s="40"/>
      <c r="AX298" s="40"/>
      <c r="AY298" s="231"/>
      <c r="BL298" s="12"/>
    </row>
    <row r="299" spans="1:64" s="5" customFormat="1" ht="20">
      <c r="A299" s="151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40"/>
      <c r="AB299" s="40"/>
      <c r="AC299" s="40"/>
      <c r="AD299" s="40"/>
      <c r="AE299" s="40"/>
      <c r="AF299" s="40"/>
      <c r="AG299" s="8"/>
      <c r="AH299" s="33"/>
      <c r="AI299" s="33"/>
      <c r="AJ299" s="33"/>
      <c r="AK299" s="33"/>
      <c r="AL299" s="33"/>
      <c r="AM299" s="33"/>
      <c r="AN299" s="33"/>
      <c r="AO299" s="33"/>
      <c r="AP299" s="8"/>
      <c r="AQ299" s="40"/>
      <c r="AR299" s="40"/>
      <c r="AS299" s="40"/>
      <c r="AT299" s="40"/>
      <c r="AU299" s="40"/>
      <c r="AV299" s="40"/>
      <c r="AW299" s="40"/>
      <c r="AX299" s="40"/>
      <c r="AY299" s="231"/>
      <c r="BL299" s="12"/>
    </row>
    <row r="300" spans="1:64" s="5" customFormat="1" ht="20">
      <c r="A300" s="151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40"/>
      <c r="AB300" s="40"/>
      <c r="AC300" s="40"/>
      <c r="AD300" s="40"/>
      <c r="AE300" s="40"/>
      <c r="AF300" s="40"/>
      <c r="AG300" s="8"/>
      <c r="AH300" s="33"/>
      <c r="AI300" s="33"/>
      <c r="AJ300" s="33"/>
      <c r="AK300" s="33"/>
      <c r="AL300" s="33"/>
      <c r="AM300" s="33"/>
      <c r="AN300" s="33"/>
      <c r="AO300" s="33"/>
      <c r="AP300" s="8"/>
      <c r="AQ300" s="40"/>
      <c r="AR300" s="40"/>
      <c r="AS300" s="40"/>
      <c r="AT300" s="40"/>
      <c r="AU300" s="40"/>
      <c r="AV300" s="40"/>
      <c r="AW300" s="40"/>
      <c r="AX300" s="40"/>
      <c r="AY300" s="231"/>
      <c r="BL300" s="12"/>
    </row>
    <row r="301" spans="1:64" s="5" customFormat="1" ht="20">
      <c r="A301" s="151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40"/>
      <c r="AB301" s="40"/>
      <c r="AC301" s="40"/>
      <c r="AD301" s="40"/>
      <c r="AE301" s="40"/>
      <c r="AF301" s="40"/>
      <c r="AG301" s="8"/>
      <c r="AH301" s="33"/>
      <c r="AI301" s="33"/>
      <c r="AJ301" s="33"/>
      <c r="AK301" s="33"/>
      <c r="AL301" s="33"/>
      <c r="AM301" s="33"/>
      <c r="AN301" s="33"/>
      <c r="AO301" s="33"/>
      <c r="AP301" s="8"/>
      <c r="AQ301" s="40"/>
      <c r="AR301" s="40"/>
      <c r="AS301" s="40"/>
      <c r="AT301" s="40"/>
      <c r="AU301" s="40"/>
      <c r="AV301" s="40"/>
      <c r="AW301" s="40"/>
      <c r="AX301" s="40"/>
      <c r="AY301" s="231"/>
      <c r="BL301" s="12"/>
    </row>
    <row r="302" spans="1:64" s="5" customFormat="1" ht="20">
      <c r="A302" s="151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40"/>
      <c r="AB302" s="40"/>
      <c r="AC302" s="40"/>
      <c r="AD302" s="40"/>
      <c r="AE302" s="40"/>
      <c r="AF302" s="40"/>
      <c r="AG302" s="8"/>
      <c r="AH302" s="33"/>
      <c r="AI302" s="33"/>
      <c r="AJ302" s="33"/>
      <c r="AK302" s="33"/>
      <c r="AL302" s="33"/>
      <c r="AM302" s="33"/>
      <c r="AN302" s="33"/>
      <c r="AO302" s="33"/>
      <c r="AP302" s="8"/>
      <c r="AQ302" s="40"/>
      <c r="AR302" s="40"/>
      <c r="AS302" s="40"/>
      <c r="AT302" s="40"/>
      <c r="AU302" s="40"/>
      <c r="AV302" s="40"/>
      <c r="AW302" s="40"/>
      <c r="AX302" s="40"/>
      <c r="AY302" s="231"/>
      <c r="BL302" s="12"/>
    </row>
    <row r="303" spans="1:64" s="5" customFormat="1" ht="20">
      <c r="A303" s="151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40"/>
      <c r="AB303" s="40"/>
      <c r="AC303" s="40"/>
      <c r="AD303" s="40"/>
      <c r="AE303" s="40"/>
      <c r="AF303" s="40"/>
      <c r="AG303" s="8"/>
      <c r="AH303" s="33"/>
      <c r="AI303" s="33"/>
      <c r="AJ303" s="33"/>
      <c r="AK303" s="33"/>
      <c r="AL303" s="33"/>
      <c r="AM303" s="33"/>
      <c r="AN303" s="33"/>
      <c r="AO303" s="33"/>
      <c r="AP303" s="8"/>
      <c r="AQ303" s="40"/>
      <c r="AR303" s="40"/>
      <c r="AS303" s="40"/>
      <c r="AT303" s="40"/>
      <c r="AU303" s="40"/>
      <c r="AV303" s="40"/>
      <c r="AW303" s="40"/>
      <c r="AX303" s="40"/>
      <c r="AY303" s="231"/>
      <c r="BL303" s="12"/>
    </row>
    <row r="304" spans="1:64" s="5" customFormat="1" ht="20">
      <c r="A304" s="151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40"/>
      <c r="AB304" s="40"/>
      <c r="AC304" s="40"/>
      <c r="AD304" s="40"/>
      <c r="AE304" s="40"/>
      <c r="AF304" s="40"/>
      <c r="AG304" s="8"/>
      <c r="AH304" s="33"/>
      <c r="AI304" s="33"/>
      <c r="AJ304" s="33"/>
      <c r="AK304" s="33"/>
      <c r="AL304" s="33"/>
      <c r="AM304" s="33"/>
      <c r="AN304" s="33"/>
      <c r="AO304" s="33"/>
      <c r="AP304" s="8"/>
      <c r="AQ304" s="40"/>
      <c r="AR304" s="40"/>
      <c r="AS304" s="40"/>
      <c r="AT304" s="40"/>
      <c r="AU304" s="40"/>
      <c r="AV304" s="40"/>
      <c r="AW304" s="40"/>
      <c r="AX304" s="40"/>
      <c r="AY304" s="231"/>
      <c r="BL304" s="12"/>
    </row>
    <row r="305" spans="1:64" s="5" customFormat="1" ht="20">
      <c r="A305" s="151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40"/>
      <c r="AB305" s="40"/>
      <c r="AC305" s="40"/>
      <c r="AD305" s="40"/>
      <c r="AE305" s="40"/>
      <c r="AF305" s="40"/>
      <c r="AG305" s="8"/>
      <c r="AH305" s="33"/>
      <c r="AI305" s="33"/>
      <c r="AJ305" s="33"/>
      <c r="AK305" s="33"/>
      <c r="AL305" s="33"/>
      <c r="AM305" s="33"/>
      <c r="AN305" s="33"/>
      <c r="AO305" s="33"/>
      <c r="AP305" s="8"/>
      <c r="AQ305" s="40"/>
      <c r="AR305" s="40"/>
      <c r="AS305" s="40"/>
      <c r="AT305" s="40"/>
      <c r="AU305" s="40"/>
      <c r="AV305" s="40"/>
      <c r="AW305" s="40"/>
      <c r="AX305" s="40"/>
      <c r="AY305" s="231"/>
      <c r="BL305" s="12"/>
    </row>
    <row r="306" spans="1:64" s="5" customFormat="1" ht="20">
      <c r="A306" s="151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40"/>
      <c r="AB306" s="40"/>
      <c r="AC306" s="40"/>
      <c r="AD306" s="40"/>
      <c r="AE306" s="40"/>
      <c r="AF306" s="40"/>
      <c r="AG306" s="8"/>
      <c r="AH306" s="33"/>
      <c r="AI306" s="33"/>
      <c r="AJ306" s="33"/>
      <c r="AK306" s="33"/>
      <c r="AL306" s="33"/>
      <c r="AM306" s="33"/>
      <c r="AN306" s="33"/>
      <c r="AO306" s="33"/>
      <c r="AP306" s="8"/>
      <c r="AQ306" s="40"/>
      <c r="AR306" s="40"/>
      <c r="AS306" s="40"/>
      <c r="AT306" s="40"/>
      <c r="AU306" s="40"/>
      <c r="AV306" s="40"/>
      <c r="AW306" s="40"/>
      <c r="AX306" s="40"/>
      <c r="AY306" s="231"/>
      <c r="BL306" s="12"/>
    </row>
    <row r="307" spans="1:64" s="5" customFormat="1" ht="20">
      <c r="A307" s="151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40"/>
      <c r="AB307" s="40"/>
      <c r="AC307" s="40"/>
      <c r="AD307" s="40"/>
      <c r="AE307" s="40"/>
      <c r="AF307" s="40"/>
      <c r="AG307" s="8"/>
      <c r="AH307" s="33"/>
      <c r="AI307" s="33"/>
      <c r="AJ307" s="33"/>
      <c r="AK307" s="33"/>
      <c r="AL307" s="33"/>
      <c r="AM307" s="33"/>
      <c r="AN307" s="33"/>
      <c r="AO307" s="33"/>
      <c r="AP307" s="8"/>
      <c r="AQ307" s="40"/>
      <c r="AR307" s="40"/>
      <c r="AS307" s="40"/>
      <c r="AT307" s="40"/>
      <c r="AU307" s="40"/>
      <c r="AV307" s="40"/>
      <c r="AW307" s="40"/>
      <c r="AX307" s="40"/>
      <c r="AY307" s="231"/>
      <c r="BL307" s="12"/>
    </row>
    <row r="308" spans="1:64" s="5" customFormat="1" ht="20">
      <c r="A308" s="151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40"/>
      <c r="AB308" s="40"/>
      <c r="AC308" s="40"/>
      <c r="AD308" s="40"/>
      <c r="AE308" s="40"/>
      <c r="AF308" s="40"/>
      <c r="AG308" s="8"/>
      <c r="AH308" s="33"/>
      <c r="AI308" s="33"/>
      <c r="AJ308" s="33"/>
      <c r="AK308" s="33"/>
      <c r="AL308" s="33"/>
      <c r="AM308" s="33"/>
      <c r="AN308" s="33"/>
      <c r="AO308" s="33"/>
      <c r="AP308" s="8"/>
      <c r="AQ308" s="40"/>
      <c r="AR308" s="40"/>
      <c r="AS308" s="40"/>
      <c r="AT308" s="40"/>
      <c r="AU308" s="40"/>
      <c r="AV308" s="40"/>
      <c r="AW308" s="40"/>
      <c r="AX308" s="40"/>
      <c r="AY308" s="231"/>
      <c r="BL308" s="12"/>
    </row>
    <row r="309" spans="1:64" s="5" customFormat="1" ht="20">
      <c r="A309" s="151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40"/>
      <c r="AB309" s="40"/>
      <c r="AC309" s="40"/>
      <c r="AD309" s="40"/>
      <c r="AE309" s="40"/>
      <c r="AF309" s="40"/>
      <c r="AG309" s="8"/>
      <c r="AH309" s="33"/>
      <c r="AI309" s="33"/>
      <c r="AJ309" s="33"/>
      <c r="AK309" s="33"/>
      <c r="AL309" s="33"/>
      <c r="AM309" s="33"/>
      <c r="AN309" s="33"/>
      <c r="AO309" s="33"/>
      <c r="AP309" s="8"/>
      <c r="AQ309" s="40"/>
      <c r="AR309" s="40"/>
      <c r="AS309" s="40"/>
      <c r="AT309" s="40"/>
      <c r="AU309" s="40"/>
      <c r="AV309" s="40"/>
      <c r="AW309" s="40"/>
      <c r="AX309" s="40"/>
      <c r="AY309" s="231"/>
      <c r="BL309" s="12"/>
    </row>
    <row r="310" spans="1:64" s="5" customFormat="1" ht="20">
      <c r="A310" s="151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40"/>
      <c r="AB310" s="40"/>
      <c r="AC310" s="40"/>
      <c r="AD310" s="40"/>
      <c r="AE310" s="40"/>
      <c r="AF310" s="40"/>
      <c r="AG310" s="8"/>
      <c r="AH310" s="33"/>
      <c r="AI310" s="33"/>
      <c r="AJ310" s="33"/>
      <c r="AK310" s="33"/>
      <c r="AL310" s="33"/>
      <c r="AM310" s="33"/>
      <c r="AN310" s="33"/>
      <c r="AO310" s="33"/>
      <c r="AP310" s="8"/>
      <c r="AQ310" s="40"/>
      <c r="AR310" s="40"/>
      <c r="AS310" s="40"/>
      <c r="AT310" s="40"/>
      <c r="AU310" s="40"/>
      <c r="AV310" s="40"/>
      <c r="AW310" s="40"/>
      <c r="AX310" s="40"/>
      <c r="AY310" s="231"/>
      <c r="BL310" s="12"/>
    </row>
    <row r="311" spans="1:64" s="5" customFormat="1" ht="20">
      <c r="A311" s="151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40"/>
      <c r="AB311" s="40"/>
      <c r="AC311" s="40"/>
      <c r="AD311" s="40"/>
      <c r="AE311" s="40"/>
      <c r="AF311" s="40"/>
      <c r="AG311" s="8"/>
      <c r="AH311" s="33"/>
      <c r="AI311" s="33"/>
      <c r="AJ311" s="33"/>
      <c r="AK311" s="33"/>
      <c r="AL311" s="33"/>
      <c r="AM311" s="33"/>
      <c r="AN311" s="33"/>
      <c r="AO311" s="33"/>
      <c r="AP311" s="8"/>
      <c r="AQ311" s="40"/>
      <c r="AR311" s="40"/>
      <c r="AS311" s="40"/>
      <c r="AT311" s="40"/>
      <c r="AU311" s="40"/>
      <c r="AV311" s="40"/>
      <c r="AW311" s="40"/>
      <c r="AX311" s="40"/>
      <c r="AY311" s="231"/>
      <c r="BL311" s="12"/>
    </row>
    <row r="312" spans="1:64" s="5" customFormat="1" ht="20">
      <c r="A312" s="151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40"/>
      <c r="AB312" s="40"/>
      <c r="AC312" s="40"/>
      <c r="AD312" s="40"/>
      <c r="AE312" s="40"/>
      <c r="AF312" s="40"/>
      <c r="AG312" s="8"/>
      <c r="AH312" s="33"/>
      <c r="AI312" s="33"/>
      <c r="AJ312" s="33"/>
      <c r="AK312" s="33"/>
      <c r="AL312" s="33"/>
      <c r="AM312" s="33"/>
      <c r="AN312" s="33"/>
      <c r="AO312" s="33"/>
      <c r="AP312" s="8"/>
      <c r="AQ312" s="40"/>
      <c r="AR312" s="40"/>
      <c r="AS312" s="40"/>
      <c r="AT312" s="40"/>
      <c r="AU312" s="40"/>
      <c r="AV312" s="40"/>
      <c r="AW312" s="40"/>
      <c r="AX312" s="40"/>
      <c r="AY312" s="231"/>
      <c r="BL312" s="12"/>
    </row>
    <row r="313" spans="1:64" s="5" customFormat="1" ht="20">
      <c r="A313" s="151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40"/>
      <c r="AB313" s="40"/>
      <c r="AC313" s="40"/>
      <c r="AD313" s="40"/>
      <c r="AE313" s="40"/>
      <c r="AF313" s="40"/>
      <c r="AG313" s="8"/>
      <c r="AH313" s="33"/>
      <c r="AI313" s="33"/>
      <c r="AJ313" s="33"/>
      <c r="AK313" s="33"/>
      <c r="AL313" s="33"/>
      <c r="AM313" s="33"/>
      <c r="AN313" s="33"/>
      <c r="AO313" s="33"/>
      <c r="AP313" s="8"/>
      <c r="AQ313" s="40"/>
      <c r="AR313" s="40"/>
      <c r="AS313" s="40"/>
      <c r="AT313" s="40"/>
      <c r="AU313" s="40"/>
      <c r="AV313" s="40"/>
      <c r="AW313" s="40"/>
      <c r="AX313" s="40"/>
      <c r="AY313" s="231"/>
      <c r="BL313" s="12"/>
    </row>
    <row r="314" spans="1:64" s="5" customFormat="1" ht="20">
      <c r="A314" s="151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40"/>
      <c r="AB314" s="40"/>
      <c r="AC314" s="40"/>
      <c r="AD314" s="40"/>
      <c r="AE314" s="40"/>
      <c r="AF314" s="40"/>
      <c r="AG314" s="8"/>
      <c r="AH314" s="33"/>
      <c r="AI314" s="33"/>
      <c r="AJ314" s="33"/>
      <c r="AK314" s="33"/>
      <c r="AL314" s="33"/>
      <c r="AM314" s="33"/>
      <c r="AN314" s="33"/>
      <c r="AO314" s="33"/>
      <c r="AP314" s="8"/>
      <c r="AQ314" s="40"/>
      <c r="AR314" s="40"/>
      <c r="AS314" s="40"/>
      <c r="AT314" s="40"/>
      <c r="AU314" s="40"/>
      <c r="AV314" s="40"/>
      <c r="AW314" s="40"/>
      <c r="AX314" s="40"/>
      <c r="AY314" s="231"/>
      <c r="BL314" s="12"/>
    </row>
    <row r="315" spans="1:64" s="5" customFormat="1" ht="20">
      <c r="A315" s="151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40"/>
      <c r="AB315" s="40"/>
      <c r="AC315" s="40"/>
      <c r="AD315" s="40"/>
      <c r="AE315" s="40"/>
      <c r="AF315" s="40"/>
      <c r="AG315" s="8"/>
      <c r="AH315" s="33"/>
      <c r="AI315" s="33"/>
      <c r="AJ315" s="33"/>
      <c r="AK315" s="33"/>
      <c r="AL315" s="33"/>
      <c r="AM315" s="33"/>
      <c r="AN315" s="33"/>
      <c r="AO315" s="33"/>
      <c r="AP315" s="8"/>
      <c r="AQ315" s="40"/>
      <c r="AR315" s="40"/>
      <c r="AS315" s="40"/>
      <c r="AT315" s="40"/>
      <c r="AU315" s="40"/>
      <c r="AV315" s="40"/>
      <c r="AW315" s="40"/>
      <c r="AX315" s="40"/>
      <c r="AY315" s="231"/>
      <c r="BL315" s="12"/>
    </row>
    <row r="316" spans="1:64" s="5" customFormat="1" ht="20">
      <c r="A316" s="151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40"/>
      <c r="AB316" s="40"/>
      <c r="AC316" s="40"/>
      <c r="AD316" s="40"/>
      <c r="AE316" s="40"/>
      <c r="AF316" s="40"/>
      <c r="AG316" s="8"/>
      <c r="AH316" s="33"/>
      <c r="AI316" s="33"/>
      <c r="AJ316" s="33"/>
      <c r="AK316" s="33"/>
      <c r="AL316" s="33"/>
      <c r="AM316" s="33"/>
      <c r="AN316" s="33"/>
      <c r="AO316" s="33"/>
      <c r="AP316" s="8"/>
      <c r="AQ316" s="40"/>
      <c r="AR316" s="40"/>
      <c r="AS316" s="40"/>
      <c r="AT316" s="40"/>
      <c r="AU316" s="40"/>
      <c r="AV316" s="40"/>
      <c r="AW316" s="40"/>
      <c r="AX316" s="40"/>
      <c r="AY316" s="231"/>
      <c r="BL316" s="12"/>
    </row>
    <row r="317" spans="1:64" s="5" customFormat="1" ht="20">
      <c r="A317" s="151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40"/>
      <c r="AB317" s="40"/>
      <c r="AC317" s="40"/>
      <c r="AD317" s="40"/>
      <c r="AE317" s="40"/>
      <c r="AF317" s="40"/>
      <c r="AG317" s="8"/>
      <c r="AH317" s="33"/>
      <c r="AI317" s="33"/>
      <c r="AJ317" s="33"/>
      <c r="AK317" s="33"/>
      <c r="AL317" s="33"/>
      <c r="AM317" s="33"/>
      <c r="AN317" s="33"/>
      <c r="AO317" s="33"/>
      <c r="AP317" s="8"/>
      <c r="AQ317" s="40"/>
      <c r="AR317" s="40"/>
      <c r="AS317" s="40"/>
      <c r="AT317" s="40"/>
      <c r="AU317" s="40"/>
      <c r="AV317" s="40"/>
      <c r="AW317" s="40"/>
      <c r="AX317" s="40"/>
      <c r="AY317" s="231"/>
      <c r="BL317" s="12"/>
    </row>
    <row r="318" spans="1:64" s="5" customFormat="1" ht="20">
      <c r="A318" s="151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40"/>
      <c r="AB318" s="40"/>
      <c r="AC318" s="40"/>
      <c r="AD318" s="40"/>
      <c r="AE318" s="40"/>
      <c r="AF318" s="40"/>
      <c r="AG318" s="8"/>
      <c r="AH318" s="33"/>
      <c r="AI318" s="33"/>
      <c r="AJ318" s="33"/>
      <c r="AK318" s="33"/>
      <c r="AL318" s="33"/>
      <c r="AM318" s="33"/>
      <c r="AN318" s="33"/>
      <c r="AO318" s="33"/>
      <c r="AP318" s="8"/>
      <c r="AQ318" s="40"/>
      <c r="AR318" s="40"/>
      <c r="AS318" s="40"/>
      <c r="AT318" s="40"/>
      <c r="AU318" s="40"/>
      <c r="AV318" s="40"/>
      <c r="AW318" s="40"/>
      <c r="AX318" s="40"/>
      <c r="AY318" s="231"/>
      <c r="BL318" s="12"/>
    </row>
    <row r="319" spans="1:64" s="5" customFormat="1" ht="20">
      <c r="A319" s="151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40"/>
      <c r="AB319" s="40"/>
      <c r="AC319" s="40"/>
      <c r="AD319" s="40"/>
      <c r="AE319" s="40"/>
      <c r="AF319" s="40"/>
      <c r="AG319" s="8"/>
      <c r="AH319" s="33"/>
      <c r="AI319" s="33"/>
      <c r="AJ319" s="33"/>
      <c r="AK319" s="33"/>
      <c r="AL319" s="33"/>
      <c r="AM319" s="33"/>
      <c r="AN319" s="33"/>
      <c r="AO319" s="33"/>
      <c r="AP319" s="8"/>
      <c r="AQ319" s="40"/>
      <c r="AR319" s="40"/>
      <c r="AS319" s="40"/>
      <c r="AT319" s="40"/>
      <c r="AU319" s="40"/>
      <c r="AV319" s="40"/>
      <c r="AW319" s="40"/>
      <c r="AX319" s="40"/>
      <c r="AY319" s="231"/>
      <c r="BL319" s="12"/>
    </row>
    <row r="320" spans="1:64" s="5" customFormat="1" ht="20">
      <c r="A320" s="151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40"/>
      <c r="AB320" s="40"/>
      <c r="AC320" s="40"/>
      <c r="AD320" s="40"/>
      <c r="AE320" s="40"/>
      <c r="AF320" s="40"/>
      <c r="AG320" s="8"/>
      <c r="AH320" s="33"/>
      <c r="AI320" s="33"/>
      <c r="AJ320" s="33"/>
      <c r="AK320" s="33"/>
      <c r="AL320" s="33"/>
      <c r="AM320" s="33"/>
      <c r="AN320" s="33"/>
      <c r="AO320" s="33"/>
      <c r="AP320" s="8"/>
      <c r="AQ320" s="40"/>
      <c r="AR320" s="40"/>
      <c r="AS320" s="40"/>
      <c r="AT320" s="40"/>
      <c r="AU320" s="40"/>
      <c r="AV320" s="40"/>
      <c r="AW320" s="40"/>
      <c r="AX320" s="40"/>
      <c r="AY320" s="231"/>
      <c r="BL320" s="12"/>
    </row>
    <row r="321" spans="1:64" s="5" customFormat="1" ht="20">
      <c r="A321" s="151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40"/>
      <c r="AB321" s="40"/>
      <c r="AC321" s="40"/>
      <c r="AD321" s="40"/>
      <c r="AE321" s="40"/>
      <c r="AF321" s="40"/>
      <c r="AG321" s="8"/>
      <c r="AH321" s="33"/>
      <c r="AI321" s="33"/>
      <c r="AJ321" s="33"/>
      <c r="AK321" s="33"/>
      <c r="AL321" s="33"/>
      <c r="AM321" s="33"/>
      <c r="AN321" s="33"/>
      <c r="AO321" s="33"/>
      <c r="AP321" s="8"/>
      <c r="AQ321" s="40"/>
      <c r="AR321" s="40"/>
      <c r="AS321" s="40"/>
      <c r="AT321" s="40"/>
      <c r="AU321" s="40"/>
      <c r="AV321" s="40"/>
      <c r="AW321" s="40"/>
      <c r="AX321" s="40"/>
      <c r="AY321" s="231"/>
      <c r="BL321" s="12"/>
    </row>
    <row r="322" spans="1:64" s="5" customFormat="1" ht="20">
      <c r="A322" s="151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40"/>
      <c r="AB322" s="40"/>
      <c r="AC322" s="40"/>
      <c r="AD322" s="40"/>
      <c r="AE322" s="40"/>
      <c r="AF322" s="40"/>
      <c r="AG322" s="8"/>
      <c r="AH322" s="33"/>
      <c r="AI322" s="33"/>
      <c r="AJ322" s="33"/>
      <c r="AK322" s="33"/>
      <c r="AL322" s="33"/>
      <c r="AM322" s="33"/>
      <c r="AN322" s="33"/>
      <c r="AO322" s="33"/>
      <c r="AP322" s="8"/>
      <c r="AQ322" s="40"/>
      <c r="AR322" s="40"/>
      <c r="AS322" s="40"/>
      <c r="AT322" s="40"/>
      <c r="AU322" s="40"/>
      <c r="AV322" s="40"/>
      <c r="AW322" s="40"/>
      <c r="AX322" s="40"/>
      <c r="AY322" s="231"/>
      <c r="BL322" s="12"/>
    </row>
    <row r="323" spans="1:64" s="5" customFormat="1" ht="20">
      <c r="A323" s="151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40"/>
      <c r="AB323" s="40"/>
      <c r="AC323" s="40"/>
      <c r="AD323" s="40"/>
      <c r="AE323" s="40"/>
      <c r="AF323" s="40"/>
      <c r="AG323" s="8"/>
      <c r="AH323" s="33"/>
      <c r="AI323" s="33"/>
      <c r="AJ323" s="33"/>
      <c r="AK323" s="33"/>
      <c r="AL323" s="33"/>
      <c r="AM323" s="33"/>
      <c r="AN323" s="33"/>
      <c r="AO323" s="33"/>
      <c r="AP323" s="8"/>
      <c r="AQ323" s="40"/>
      <c r="AR323" s="40"/>
      <c r="AS323" s="40"/>
      <c r="AT323" s="40"/>
      <c r="AU323" s="40"/>
      <c r="AV323" s="40"/>
      <c r="AW323" s="40"/>
      <c r="AX323" s="40"/>
      <c r="AY323" s="231"/>
      <c r="BL323" s="12"/>
    </row>
    <row r="324" spans="1:64" s="5" customFormat="1" ht="20">
      <c r="A324" s="151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40"/>
      <c r="AB324" s="40"/>
      <c r="AC324" s="40"/>
      <c r="AD324" s="40"/>
      <c r="AE324" s="40"/>
      <c r="AF324" s="40"/>
      <c r="AG324" s="8"/>
      <c r="AH324" s="33"/>
      <c r="AI324" s="33"/>
      <c r="AJ324" s="33"/>
      <c r="AK324" s="33"/>
      <c r="AL324" s="33"/>
      <c r="AM324" s="33"/>
      <c r="AN324" s="33"/>
      <c r="AO324" s="33"/>
      <c r="AP324" s="8"/>
      <c r="AQ324" s="40"/>
      <c r="AR324" s="40"/>
      <c r="AS324" s="40"/>
      <c r="AT324" s="40"/>
      <c r="AU324" s="40"/>
      <c r="AV324" s="40"/>
      <c r="AW324" s="40"/>
      <c r="AX324" s="40"/>
      <c r="AY324" s="231"/>
      <c r="BL324" s="12"/>
    </row>
    <row r="325" spans="1:64" s="5" customFormat="1" ht="20">
      <c r="A325" s="151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40"/>
      <c r="AB325" s="40"/>
      <c r="AC325" s="40"/>
      <c r="AD325" s="40"/>
      <c r="AE325" s="40"/>
      <c r="AF325" s="40"/>
      <c r="AG325" s="8"/>
      <c r="AH325" s="33"/>
      <c r="AI325" s="33"/>
      <c r="AJ325" s="33"/>
      <c r="AK325" s="33"/>
      <c r="AL325" s="33"/>
      <c r="AM325" s="33"/>
      <c r="AN325" s="33"/>
      <c r="AO325" s="33"/>
      <c r="AP325" s="8"/>
      <c r="AQ325" s="40"/>
      <c r="AR325" s="40"/>
      <c r="AS325" s="40"/>
      <c r="AT325" s="40"/>
      <c r="AU325" s="40"/>
      <c r="AV325" s="40"/>
      <c r="AW325" s="40"/>
      <c r="AX325" s="40"/>
      <c r="AY325" s="231"/>
      <c r="BL325" s="12"/>
    </row>
    <row r="326" spans="1:64" s="5" customFormat="1" ht="20">
      <c r="A326" s="151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40"/>
      <c r="AB326" s="40"/>
      <c r="AC326" s="40"/>
      <c r="AD326" s="40"/>
      <c r="AE326" s="40"/>
      <c r="AF326" s="40"/>
      <c r="AG326" s="8"/>
      <c r="AH326" s="33"/>
      <c r="AI326" s="33"/>
      <c r="AJ326" s="33"/>
      <c r="AK326" s="33"/>
      <c r="AL326" s="33"/>
      <c r="AM326" s="33"/>
      <c r="AN326" s="33"/>
      <c r="AO326" s="33"/>
      <c r="AP326" s="8"/>
      <c r="AQ326" s="40"/>
      <c r="AR326" s="40"/>
      <c r="AS326" s="40"/>
      <c r="AT326" s="40"/>
      <c r="AU326" s="40"/>
      <c r="AV326" s="40"/>
      <c r="AW326" s="40"/>
      <c r="AX326" s="40"/>
      <c r="AY326" s="231"/>
      <c r="BL326" s="12"/>
    </row>
    <row r="327" spans="1:64" s="5" customFormat="1" ht="20">
      <c r="A327" s="151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40"/>
      <c r="AB327" s="40"/>
      <c r="AC327" s="40"/>
      <c r="AD327" s="40"/>
      <c r="AE327" s="40"/>
      <c r="AF327" s="40"/>
      <c r="AG327" s="8"/>
      <c r="AH327" s="33"/>
      <c r="AI327" s="33"/>
      <c r="AJ327" s="33"/>
      <c r="AK327" s="33"/>
      <c r="AL327" s="33"/>
      <c r="AM327" s="33"/>
      <c r="AN327" s="33"/>
      <c r="AO327" s="33"/>
      <c r="AP327" s="8"/>
      <c r="AQ327" s="40"/>
      <c r="AR327" s="40"/>
      <c r="AS327" s="40"/>
      <c r="AT327" s="40"/>
      <c r="AU327" s="40"/>
      <c r="AV327" s="40"/>
      <c r="AW327" s="40"/>
      <c r="AX327" s="40"/>
      <c r="AY327" s="231"/>
      <c r="BL327" s="12"/>
    </row>
    <row r="328" spans="1:64" s="5" customFormat="1" ht="20">
      <c r="A328" s="151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40"/>
      <c r="AB328" s="40"/>
      <c r="AC328" s="40"/>
      <c r="AD328" s="40"/>
      <c r="AE328" s="40"/>
      <c r="AF328" s="40"/>
      <c r="AG328" s="8"/>
      <c r="AH328" s="33"/>
      <c r="AI328" s="33"/>
      <c r="AJ328" s="33"/>
      <c r="AK328" s="33"/>
      <c r="AL328" s="33"/>
      <c r="AM328" s="33"/>
      <c r="AN328" s="33"/>
      <c r="AO328" s="33"/>
      <c r="AP328" s="8"/>
      <c r="AQ328" s="40"/>
      <c r="AR328" s="40"/>
      <c r="AS328" s="40"/>
      <c r="AT328" s="40"/>
      <c r="AU328" s="40"/>
      <c r="AV328" s="40"/>
      <c r="AW328" s="40"/>
      <c r="AX328" s="40"/>
      <c r="AY328" s="231"/>
      <c r="BL328" s="12"/>
    </row>
    <row r="329" spans="1:64" s="5" customFormat="1" ht="20">
      <c r="A329" s="151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40"/>
      <c r="AB329" s="40"/>
      <c r="AC329" s="40"/>
      <c r="AD329" s="40"/>
      <c r="AE329" s="40"/>
      <c r="AF329" s="40"/>
      <c r="AG329" s="8"/>
      <c r="AH329" s="33"/>
      <c r="AI329" s="33"/>
      <c r="AJ329" s="33"/>
      <c r="AK329" s="33"/>
      <c r="AL329" s="33"/>
      <c r="AM329" s="33"/>
      <c r="AN329" s="33"/>
      <c r="AO329" s="33"/>
      <c r="AP329" s="8"/>
      <c r="AQ329" s="40"/>
      <c r="AR329" s="40"/>
      <c r="AS329" s="40"/>
      <c r="AT329" s="40"/>
      <c r="AU329" s="40"/>
      <c r="AV329" s="40"/>
      <c r="AW329" s="40"/>
      <c r="AX329" s="40"/>
      <c r="AY329" s="231"/>
      <c r="BL329" s="12"/>
    </row>
    <row r="330" spans="1:64" s="5" customFormat="1" ht="20">
      <c r="A330" s="151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40"/>
      <c r="AB330" s="40"/>
      <c r="AC330" s="40"/>
      <c r="AD330" s="40"/>
      <c r="AE330" s="40"/>
      <c r="AF330" s="40"/>
      <c r="AG330" s="8"/>
      <c r="AH330" s="33"/>
      <c r="AI330" s="33"/>
      <c r="AJ330" s="33"/>
      <c r="AK330" s="33"/>
      <c r="AL330" s="33"/>
      <c r="AM330" s="33"/>
      <c r="AN330" s="33"/>
      <c r="AO330" s="33"/>
      <c r="AP330" s="8"/>
      <c r="AQ330" s="40"/>
      <c r="AR330" s="40"/>
      <c r="AS330" s="40"/>
      <c r="AT330" s="40"/>
      <c r="AU330" s="40"/>
      <c r="AV330" s="40"/>
      <c r="AW330" s="40"/>
      <c r="AX330" s="40"/>
      <c r="AY330" s="231"/>
      <c r="BL330" s="12"/>
    </row>
    <row r="331" spans="1:64" s="5" customFormat="1" ht="20">
      <c r="A331" s="151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40"/>
      <c r="AB331" s="40"/>
      <c r="AC331" s="40"/>
      <c r="AD331" s="40"/>
      <c r="AE331" s="40"/>
      <c r="AF331" s="40"/>
      <c r="AG331" s="8"/>
      <c r="AH331" s="33"/>
      <c r="AI331" s="33"/>
      <c r="AJ331" s="33"/>
      <c r="AK331" s="33"/>
      <c r="AL331" s="33"/>
      <c r="AM331" s="33"/>
      <c r="AN331" s="33"/>
      <c r="AO331" s="33"/>
      <c r="AP331" s="8"/>
      <c r="AQ331" s="40"/>
      <c r="AR331" s="40"/>
      <c r="AS331" s="40"/>
      <c r="AT331" s="40"/>
      <c r="AU331" s="40"/>
      <c r="AV331" s="40"/>
      <c r="AW331" s="40"/>
      <c r="AX331" s="40"/>
      <c r="AY331" s="231"/>
      <c r="BL331" s="12"/>
    </row>
    <row r="332" spans="1:64" s="5" customFormat="1" ht="20">
      <c r="A332" s="151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40"/>
      <c r="AB332" s="40"/>
      <c r="AC332" s="40"/>
      <c r="AD332" s="40"/>
      <c r="AE332" s="40"/>
      <c r="AF332" s="40"/>
      <c r="AG332" s="8"/>
      <c r="AH332" s="33"/>
      <c r="AI332" s="33"/>
      <c r="AJ332" s="33"/>
      <c r="AK332" s="33"/>
      <c r="AL332" s="33"/>
      <c r="AM332" s="33"/>
      <c r="AN332" s="33"/>
      <c r="AO332" s="33"/>
      <c r="AP332" s="8"/>
      <c r="AQ332" s="40"/>
      <c r="AR332" s="40"/>
      <c r="AS332" s="40"/>
      <c r="AT332" s="40"/>
      <c r="AU332" s="40"/>
      <c r="AV332" s="40"/>
      <c r="AW332" s="40"/>
      <c r="AX332" s="40"/>
      <c r="AY332" s="231"/>
      <c r="BL332" s="12"/>
    </row>
    <row r="333" spans="1:64" s="5" customFormat="1" ht="20">
      <c r="A333" s="151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40"/>
      <c r="AB333" s="40"/>
      <c r="AC333" s="40"/>
      <c r="AD333" s="40"/>
      <c r="AE333" s="40"/>
      <c r="AF333" s="40"/>
      <c r="AG333" s="8"/>
      <c r="AH333" s="33"/>
      <c r="AI333" s="33"/>
      <c r="AJ333" s="33"/>
      <c r="AK333" s="33"/>
      <c r="AL333" s="33"/>
      <c r="AM333" s="33"/>
      <c r="AN333" s="33"/>
      <c r="AO333" s="33"/>
      <c r="AP333" s="8"/>
      <c r="AQ333" s="40"/>
      <c r="AR333" s="40"/>
      <c r="AS333" s="40"/>
      <c r="AT333" s="40"/>
      <c r="AU333" s="40"/>
      <c r="AV333" s="40"/>
      <c r="AW333" s="40"/>
      <c r="AX333" s="40"/>
      <c r="AY333" s="231"/>
      <c r="BL333" s="12"/>
    </row>
    <row r="334" spans="1:64" s="5" customFormat="1" ht="20">
      <c r="A334" s="151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40"/>
      <c r="AB334" s="40"/>
      <c r="AC334" s="40"/>
      <c r="AD334" s="40"/>
      <c r="AE334" s="40"/>
      <c r="AF334" s="40"/>
      <c r="AG334" s="8"/>
      <c r="AH334" s="33"/>
      <c r="AI334" s="33"/>
      <c r="AJ334" s="33"/>
      <c r="AK334" s="33"/>
      <c r="AL334" s="33"/>
      <c r="AM334" s="33"/>
      <c r="AN334" s="33"/>
      <c r="AO334" s="33"/>
      <c r="AP334" s="8"/>
      <c r="AQ334" s="40"/>
      <c r="AR334" s="40"/>
      <c r="AS334" s="40"/>
      <c r="AT334" s="40"/>
      <c r="AU334" s="40"/>
      <c r="AV334" s="40"/>
      <c r="AW334" s="40"/>
      <c r="AX334" s="40"/>
      <c r="AY334" s="231"/>
      <c r="BL334" s="12"/>
    </row>
    <row r="335" spans="1:64" s="5" customFormat="1" ht="20">
      <c r="A335" s="151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40"/>
      <c r="AB335" s="40"/>
      <c r="AC335" s="40"/>
      <c r="AD335" s="40"/>
      <c r="AE335" s="40"/>
      <c r="AF335" s="40"/>
      <c r="AG335" s="8"/>
      <c r="AH335" s="33"/>
      <c r="AI335" s="33"/>
      <c r="AJ335" s="33"/>
      <c r="AK335" s="33"/>
      <c r="AL335" s="33"/>
      <c r="AM335" s="33"/>
      <c r="AN335" s="33"/>
      <c r="AO335" s="33"/>
      <c r="AP335" s="8"/>
      <c r="AQ335" s="40"/>
      <c r="AR335" s="40"/>
      <c r="AS335" s="40"/>
      <c r="AT335" s="40"/>
      <c r="AU335" s="40"/>
      <c r="AV335" s="40"/>
      <c r="AW335" s="40"/>
      <c r="AX335" s="40"/>
      <c r="AY335" s="231"/>
      <c r="BL335" s="12"/>
    </row>
    <row r="336" spans="1:64" s="5" customFormat="1" ht="20">
      <c r="A336" s="151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40"/>
      <c r="AB336" s="40"/>
      <c r="AC336" s="40"/>
      <c r="AD336" s="40"/>
      <c r="AE336" s="40"/>
      <c r="AF336" s="40"/>
      <c r="AG336" s="8"/>
      <c r="AH336" s="33"/>
      <c r="AI336" s="33"/>
      <c r="AJ336" s="33"/>
      <c r="AK336" s="33"/>
      <c r="AL336" s="33"/>
      <c r="AM336" s="33"/>
      <c r="AN336" s="33"/>
      <c r="AO336" s="33"/>
      <c r="AP336" s="8"/>
      <c r="AQ336" s="40"/>
      <c r="AR336" s="40"/>
      <c r="AS336" s="40"/>
      <c r="AT336" s="40"/>
      <c r="AU336" s="40"/>
      <c r="AV336" s="40"/>
      <c r="AW336" s="40"/>
      <c r="AX336" s="40"/>
      <c r="AY336" s="231"/>
      <c r="BL336" s="12"/>
    </row>
    <row r="337" spans="1:64" s="5" customFormat="1" ht="20">
      <c r="A337" s="151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40"/>
      <c r="AB337" s="40"/>
      <c r="AC337" s="40"/>
      <c r="AD337" s="40"/>
      <c r="AE337" s="40"/>
      <c r="AF337" s="40"/>
      <c r="AG337" s="8"/>
      <c r="AH337" s="33"/>
      <c r="AI337" s="33"/>
      <c r="AJ337" s="33"/>
      <c r="AK337" s="33"/>
      <c r="AL337" s="33"/>
      <c r="AM337" s="33"/>
      <c r="AN337" s="33"/>
      <c r="AO337" s="33"/>
      <c r="AP337" s="8"/>
      <c r="AQ337" s="40"/>
      <c r="AR337" s="40"/>
      <c r="AS337" s="40"/>
      <c r="AT337" s="40"/>
      <c r="AU337" s="40"/>
      <c r="AV337" s="40"/>
      <c r="AW337" s="40"/>
      <c r="AX337" s="40"/>
      <c r="AY337" s="231"/>
      <c r="BL337" s="12"/>
    </row>
    <row r="338" spans="1:64" s="5" customFormat="1" ht="20">
      <c r="A338" s="151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40"/>
      <c r="AB338" s="40"/>
      <c r="AC338" s="40"/>
      <c r="AD338" s="40"/>
      <c r="AE338" s="40"/>
      <c r="AF338" s="40"/>
      <c r="AG338" s="8"/>
      <c r="AH338" s="33"/>
      <c r="AI338" s="33"/>
      <c r="AJ338" s="33"/>
      <c r="AK338" s="33"/>
      <c r="AL338" s="33"/>
      <c r="AM338" s="33"/>
      <c r="AN338" s="33"/>
      <c r="AO338" s="33"/>
      <c r="AP338" s="8"/>
      <c r="AQ338" s="40"/>
      <c r="AR338" s="40"/>
      <c r="AS338" s="40"/>
      <c r="AT338" s="40"/>
      <c r="AU338" s="40"/>
      <c r="AV338" s="40"/>
      <c r="AW338" s="40"/>
      <c r="AX338" s="40"/>
      <c r="AY338" s="231"/>
      <c r="BL338" s="12"/>
    </row>
    <row r="339" spans="1:64" s="5" customFormat="1" ht="20">
      <c r="A339" s="151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40"/>
      <c r="AB339" s="40"/>
      <c r="AC339" s="40"/>
      <c r="AD339" s="40"/>
      <c r="AE339" s="40"/>
      <c r="AF339" s="40"/>
      <c r="AG339" s="8"/>
      <c r="AH339" s="33"/>
      <c r="AI339" s="33"/>
      <c r="AJ339" s="33"/>
      <c r="AK339" s="33"/>
      <c r="AL339" s="33"/>
      <c r="AM339" s="33"/>
      <c r="AN339" s="33"/>
      <c r="AO339" s="33"/>
      <c r="AP339" s="8"/>
      <c r="AQ339" s="40"/>
      <c r="AR339" s="40"/>
      <c r="AS339" s="40"/>
      <c r="AT339" s="40"/>
      <c r="AU339" s="40"/>
      <c r="AV339" s="40"/>
      <c r="AW339" s="40"/>
      <c r="AX339" s="40"/>
      <c r="AY339" s="231"/>
      <c r="BL339" s="12"/>
    </row>
    <row r="340" spans="1:64" s="5" customFormat="1" ht="20">
      <c r="A340" s="151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40"/>
      <c r="AB340" s="40"/>
      <c r="AC340" s="40"/>
      <c r="AD340" s="40"/>
      <c r="AE340" s="40"/>
      <c r="AF340" s="40"/>
      <c r="AG340" s="8"/>
      <c r="AH340" s="33"/>
      <c r="AI340" s="33"/>
      <c r="AJ340" s="33"/>
      <c r="AK340" s="33"/>
      <c r="AL340" s="33"/>
      <c r="AM340" s="33"/>
      <c r="AN340" s="33"/>
      <c r="AO340" s="33"/>
      <c r="AP340" s="8"/>
      <c r="AQ340" s="40"/>
      <c r="AR340" s="40"/>
      <c r="AS340" s="40"/>
      <c r="AT340" s="40"/>
      <c r="AU340" s="40"/>
      <c r="AV340" s="40"/>
      <c r="AW340" s="40"/>
      <c r="AX340" s="40"/>
      <c r="AY340" s="231"/>
      <c r="BL340" s="12"/>
    </row>
    <row r="341" spans="1:64" s="5" customFormat="1" ht="20">
      <c r="A341" s="151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40"/>
      <c r="AB341" s="40"/>
      <c r="AC341" s="40"/>
      <c r="AD341" s="40"/>
      <c r="AE341" s="40"/>
      <c r="AF341" s="40"/>
      <c r="AG341" s="8"/>
      <c r="AH341" s="33"/>
      <c r="AI341" s="33"/>
      <c r="AJ341" s="33"/>
      <c r="AK341" s="33"/>
      <c r="AL341" s="33"/>
      <c r="AM341" s="33"/>
      <c r="AN341" s="33"/>
      <c r="AO341" s="33"/>
      <c r="AP341" s="8"/>
      <c r="AQ341" s="40"/>
      <c r="AR341" s="40"/>
      <c r="AS341" s="40"/>
      <c r="AT341" s="40"/>
      <c r="AU341" s="40"/>
      <c r="AV341" s="40"/>
      <c r="AW341" s="40"/>
      <c r="AX341" s="40"/>
      <c r="AY341" s="231"/>
      <c r="BL341" s="12"/>
    </row>
    <row r="342" spans="1:64" s="5" customFormat="1" ht="20">
      <c r="A342" s="151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40"/>
      <c r="AB342" s="40"/>
      <c r="AC342" s="40"/>
      <c r="AD342" s="40"/>
      <c r="AE342" s="40"/>
      <c r="AF342" s="40"/>
      <c r="AG342" s="8"/>
      <c r="AH342" s="33"/>
      <c r="AI342" s="33"/>
      <c r="AJ342" s="33"/>
      <c r="AK342" s="33"/>
      <c r="AL342" s="33"/>
      <c r="AM342" s="33"/>
      <c r="AN342" s="33"/>
      <c r="AO342" s="33"/>
      <c r="AP342" s="8"/>
      <c r="AQ342" s="40"/>
      <c r="AR342" s="40"/>
      <c r="AS342" s="40"/>
      <c r="AT342" s="40"/>
      <c r="AU342" s="40"/>
      <c r="AV342" s="40"/>
      <c r="AW342" s="40"/>
      <c r="AX342" s="40"/>
      <c r="AY342" s="231"/>
      <c r="BL342" s="12"/>
    </row>
    <row r="343" spans="1:64" s="5" customFormat="1" ht="20">
      <c r="A343" s="151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40"/>
      <c r="AB343" s="40"/>
      <c r="AC343" s="40"/>
      <c r="AD343" s="40"/>
      <c r="AE343" s="40"/>
      <c r="AF343" s="40"/>
      <c r="AG343" s="8"/>
      <c r="AH343" s="33"/>
      <c r="AI343" s="33"/>
      <c r="AJ343" s="33"/>
      <c r="AK343" s="33"/>
      <c r="AL343" s="33"/>
      <c r="AM343" s="33"/>
      <c r="AN343" s="33"/>
      <c r="AO343" s="33"/>
      <c r="AP343" s="8"/>
      <c r="AQ343" s="40"/>
      <c r="AR343" s="40"/>
      <c r="AS343" s="40"/>
      <c r="AT343" s="40"/>
      <c r="AU343" s="40"/>
      <c r="AV343" s="40"/>
      <c r="AW343" s="40"/>
      <c r="AX343" s="40"/>
      <c r="AY343" s="231"/>
      <c r="BL343" s="12"/>
    </row>
    <row r="344" spans="1:64" s="5" customFormat="1" ht="20">
      <c r="A344" s="151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40"/>
      <c r="AB344" s="40"/>
      <c r="AC344" s="40"/>
      <c r="AD344" s="40"/>
      <c r="AE344" s="40"/>
      <c r="AF344" s="40"/>
      <c r="AG344" s="8"/>
      <c r="AH344" s="33"/>
      <c r="AI344" s="33"/>
      <c r="AJ344" s="33"/>
      <c r="AK344" s="33"/>
      <c r="AL344" s="33"/>
      <c r="AM344" s="33"/>
      <c r="AN344" s="33"/>
      <c r="AO344" s="33"/>
      <c r="AP344" s="8"/>
      <c r="AQ344" s="40"/>
      <c r="AR344" s="40"/>
      <c r="AS344" s="40"/>
      <c r="AT344" s="40"/>
      <c r="AU344" s="40"/>
      <c r="AV344" s="40"/>
      <c r="AW344" s="40"/>
      <c r="AX344" s="40"/>
      <c r="AY344" s="231"/>
      <c r="BL344" s="12"/>
    </row>
    <row r="345" spans="1:64" s="5" customFormat="1" ht="20">
      <c r="A345" s="151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40"/>
      <c r="AB345" s="40"/>
      <c r="AC345" s="40"/>
      <c r="AD345" s="40"/>
      <c r="AE345" s="40"/>
      <c r="AF345" s="40"/>
      <c r="AG345" s="8"/>
      <c r="AH345" s="33"/>
      <c r="AI345" s="33"/>
      <c r="AJ345" s="33"/>
      <c r="AK345" s="33"/>
      <c r="AL345" s="33"/>
      <c r="AM345" s="33"/>
      <c r="AN345" s="33"/>
      <c r="AO345" s="33"/>
      <c r="AP345" s="8"/>
      <c r="AQ345" s="40"/>
      <c r="AR345" s="40"/>
      <c r="AS345" s="40"/>
      <c r="AT345" s="40"/>
      <c r="AU345" s="40"/>
      <c r="AV345" s="40"/>
      <c r="AW345" s="40"/>
      <c r="AX345" s="40"/>
      <c r="AY345" s="231"/>
      <c r="BL345" s="12"/>
    </row>
    <row r="346" spans="1:64" s="5" customFormat="1" ht="20">
      <c r="A346" s="151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40"/>
      <c r="AB346" s="40"/>
      <c r="AC346" s="40"/>
      <c r="AD346" s="40"/>
      <c r="AE346" s="40"/>
      <c r="AF346" s="40"/>
      <c r="AG346" s="8"/>
      <c r="AH346" s="33"/>
      <c r="AI346" s="33"/>
      <c r="AJ346" s="33"/>
      <c r="AK346" s="33"/>
      <c r="AL346" s="33"/>
      <c r="AM346" s="33"/>
      <c r="AN346" s="33"/>
      <c r="AO346" s="33"/>
      <c r="AP346" s="8"/>
      <c r="AQ346" s="40"/>
      <c r="AR346" s="40"/>
      <c r="AS346" s="40"/>
      <c r="AT346" s="40"/>
      <c r="AU346" s="40"/>
      <c r="AV346" s="40"/>
      <c r="AW346" s="40"/>
      <c r="AX346" s="40"/>
      <c r="AY346" s="231"/>
      <c r="BL346" s="12"/>
    </row>
    <row r="347" spans="1:64" s="5" customFormat="1" ht="20">
      <c r="A347" s="151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40"/>
      <c r="AB347" s="40"/>
      <c r="AC347" s="40"/>
      <c r="AD347" s="40"/>
      <c r="AE347" s="40"/>
      <c r="AF347" s="40"/>
      <c r="AG347" s="8"/>
      <c r="AH347" s="33"/>
      <c r="AI347" s="33"/>
      <c r="AJ347" s="33"/>
      <c r="AK347" s="33"/>
      <c r="AL347" s="33"/>
      <c r="AM347" s="33"/>
      <c r="AN347" s="33"/>
      <c r="AO347" s="33"/>
      <c r="AP347" s="8"/>
      <c r="AQ347" s="40"/>
      <c r="AR347" s="40"/>
      <c r="AS347" s="40"/>
      <c r="AT347" s="40"/>
      <c r="AU347" s="40"/>
      <c r="AV347" s="40"/>
      <c r="AW347" s="40"/>
      <c r="AX347" s="40"/>
      <c r="AY347" s="231"/>
      <c r="BL347" s="12"/>
    </row>
    <row r="348" spans="1:64" s="5" customFormat="1" ht="20">
      <c r="A348" s="151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40"/>
      <c r="AB348" s="40"/>
      <c r="AC348" s="40"/>
      <c r="AD348" s="40"/>
      <c r="AE348" s="40"/>
      <c r="AF348" s="40"/>
      <c r="AG348" s="8"/>
      <c r="AH348" s="33"/>
      <c r="AI348" s="33"/>
      <c r="AJ348" s="33"/>
      <c r="AK348" s="33"/>
      <c r="AL348" s="33"/>
      <c r="AM348" s="33"/>
      <c r="AN348" s="33"/>
      <c r="AO348" s="33"/>
      <c r="AP348" s="8"/>
      <c r="AQ348" s="40"/>
      <c r="AR348" s="40"/>
      <c r="AS348" s="40"/>
      <c r="AT348" s="40"/>
      <c r="AU348" s="40"/>
      <c r="AV348" s="40"/>
      <c r="AW348" s="40"/>
      <c r="AX348" s="40"/>
      <c r="AY348" s="231"/>
      <c r="BL348" s="12"/>
    </row>
    <row r="349" spans="1:64" s="5" customFormat="1" ht="20">
      <c r="A349" s="151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40"/>
      <c r="AB349" s="40"/>
      <c r="AC349" s="40"/>
      <c r="AD349" s="40"/>
      <c r="AE349" s="40"/>
      <c r="AF349" s="40"/>
      <c r="AG349" s="8"/>
      <c r="AH349" s="33"/>
      <c r="AI349" s="33"/>
      <c r="AJ349" s="33"/>
      <c r="AK349" s="33"/>
      <c r="AL349" s="33"/>
      <c r="AM349" s="33"/>
      <c r="AN349" s="33"/>
      <c r="AO349" s="33"/>
      <c r="AP349" s="8"/>
      <c r="AQ349" s="40"/>
      <c r="AR349" s="40"/>
      <c r="AS349" s="40"/>
      <c r="AT349" s="40"/>
      <c r="AU349" s="40"/>
      <c r="AV349" s="40"/>
      <c r="AW349" s="40"/>
      <c r="AX349" s="40"/>
      <c r="AY349" s="231"/>
      <c r="BL349" s="12"/>
    </row>
    <row r="350" spans="1:64" s="5" customFormat="1" ht="20">
      <c r="A350" s="151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40"/>
      <c r="AB350" s="40"/>
      <c r="AC350" s="40"/>
      <c r="AD350" s="40"/>
      <c r="AE350" s="40"/>
      <c r="AF350" s="40"/>
      <c r="AG350" s="8"/>
      <c r="AH350" s="33"/>
      <c r="AI350" s="33"/>
      <c r="AJ350" s="33"/>
      <c r="AK350" s="33"/>
      <c r="AL350" s="33"/>
      <c r="AM350" s="33"/>
      <c r="AN350" s="33"/>
      <c r="AO350" s="33"/>
      <c r="AP350" s="8"/>
      <c r="AQ350" s="40"/>
      <c r="AR350" s="40"/>
      <c r="AS350" s="40"/>
      <c r="AT350" s="40"/>
      <c r="AU350" s="40"/>
      <c r="AV350" s="40"/>
      <c r="AW350" s="40"/>
      <c r="AX350" s="40"/>
      <c r="AY350" s="231"/>
      <c r="BL350" s="12"/>
    </row>
    <row r="351" spans="1:64" s="5" customFormat="1" ht="20">
      <c r="A351" s="151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40"/>
      <c r="AB351" s="40"/>
      <c r="AC351" s="40"/>
      <c r="AD351" s="40"/>
      <c r="AE351" s="40"/>
      <c r="AF351" s="40"/>
      <c r="AG351" s="8"/>
      <c r="AH351" s="33"/>
      <c r="AI351" s="33"/>
      <c r="AJ351" s="33"/>
      <c r="AK351" s="33"/>
      <c r="AL351" s="33"/>
      <c r="AM351" s="33"/>
      <c r="AN351" s="33"/>
      <c r="AO351" s="33"/>
      <c r="AP351" s="8"/>
      <c r="AQ351" s="40"/>
      <c r="AR351" s="40"/>
      <c r="AS351" s="40"/>
      <c r="AT351" s="40"/>
      <c r="AU351" s="40"/>
      <c r="AV351" s="40"/>
      <c r="AW351" s="40"/>
      <c r="AX351" s="40"/>
      <c r="AY351" s="231"/>
      <c r="BL351" s="12"/>
    </row>
    <row r="352" spans="1:64" s="5" customFormat="1" ht="20">
      <c r="A352" s="151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40"/>
      <c r="AB352" s="40"/>
      <c r="AC352" s="40"/>
      <c r="AD352" s="40"/>
      <c r="AE352" s="40"/>
      <c r="AF352" s="40"/>
      <c r="AG352" s="8"/>
      <c r="AH352" s="33"/>
      <c r="AI352" s="33"/>
      <c r="AJ352" s="33"/>
      <c r="AK352" s="33"/>
      <c r="AL352" s="33"/>
      <c r="AM352" s="33"/>
      <c r="AN352" s="33"/>
      <c r="AO352" s="33"/>
      <c r="AP352" s="8"/>
      <c r="AQ352" s="40"/>
      <c r="AR352" s="40"/>
      <c r="AS352" s="40"/>
      <c r="AT352" s="40"/>
      <c r="AU352" s="40"/>
      <c r="AV352" s="40"/>
      <c r="AW352" s="40"/>
      <c r="AX352" s="40"/>
      <c r="AY352" s="231"/>
      <c r="BL352" s="12"/>
    </row>
    <row r="353" spans="1:64" s="5" customFormat="1" ht="20">
      <c r="A353" s="151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40"/>
      <c r="AB353" s="40"/>
      <c r="AC353" s="40"/>
      <c r="AD353" s="40"/>
      <c r="AE353" s="40"/>
      <c r="AF353" s="40"/>
      <c r="AG353" s="8"/>
      <c r="AH353" s="33"/>
      <c r="AI353" s="33"/>
      <c r="AJ353" s="33"/>
      <c r="AK353" s="33"/>
      <c r="AL353" s="33"/>
      <c r="AM353" s="33"/>
      <c r="AN353" s="33"/>
      <c r="AO353" s="33"/>
      <c r="AP353" s="8"/>
      <c r="AQ353" s="40"/>
      <c r="AR353" s="40"/>
      <c r="AS353" s="40"/>
      <c r="AT353" s="40"/>
      <c r="AU353" s="40"/>
      <c r="AV353" s="40"/>
      <c r="AW353" s="40"/>
      <c r="AX353" s="40"/>
      <c r="AY353" s="231"/>
      <c r="BL353" s="12"/>
    </row>
    <row r="354" spans="1:64" s="5" customFormat="1" ht="20">
      <c r="A354" s="151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40"/>
      <c r="AB354" s="40"/>
      <c r="AC354" s="40"/>
      <c r="AD354" s="40"/>
      <c r="AE354" s="40"/>
      <c r="AF354" s="40"/>
      <c r="AG354" s="8"/>
      <c r="AH354" s="33"/>
      <c r="AI354" s="33"/>
      <c r="AJ354" s="33"/>
      <c r="AK354" s="33"/>
      <c r="AL354" s="33"/>
      <c r="AM354" s="33"/>
      <c r="AN354" s="33"/>
      <c r="AO354" s="33"/>
      <c r="AP354" s="8"/>
      <c r="AQ354" s="40"/>
      <c r="AR354" s="40"/>
      <c r="AS354" s="40"/>
      <c r="AT354" s="40"/>
      <c r="AU354" s="40"/>
      <c r="AV354" s="40"/>
      <c r="AW354" s="40"/>
      <c r="AX354" s="40"/>
      <c r="AY354" s="231"/>
      <c r="BL354" s="12"/>
    </row>
    <row r="355" spans="1:64" s="5" customFormat="1" ht="20">
      <c r="A355" s="151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40"/>
      <c r="AB355" s="40"/>
      <c r="AC355" s="40"/>
      <c r="AD355" s="40"/>
      <c r="AE355" s="40"/>
      <c r="AF355" s="40"/>
      <c r="AG355" s="8"/>
      <c r="AH355" s="33"/>
      <c r="AI355" s="33"/>
      <c r="AJ355" s="33"/>
      <c r="AK355" s="33"/>
      <c r="AL355" s="33"/>
      <c r="AM355" s="33"/>
      <c r="AN355" s="33"/>
      <c r="AO355" s="33"/>
      <c r="AP355" s="8"/>
      <c r="AQ355" s="40"/>
      <c r="AR355" s="40"/>
      <c r="AS355" s="40"/>
      <c r="AT355" s="40"/>
      <c r="AU355" s="40"/>
      <c r="AV355" s="40"/>
      <c r="AW355" s="40"/>
      <c r="AX355" s="40"/>
      <c r="AY355" s="231"/>
      <c r="BL355" s="12"/>
    </row>
    <row r="356" spans="1:64" s="5" customFormat="1" ht="20">
      <c r="A356" s="151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40"/>
      <c r="AB356" s="40"/>
      <c r="AC356" s="40"/>
      <c r="AD356" s="40"/>
      <c r="AE356" s="40"/>
      <c r="AF356" s="40"/>
      <c r="AG356" s="8"/>
      <c r="AH356" s="33"/>
      <c r="AI356" s="33"/>
      <c r="AJ356" s="33"/>
      <c r="AK356" s="33"/>
      <c r="AL356" s="33"/>
      <c r="AM356" s="33"/>
      <c r="AN356" s="33"/>
      <c r="AO356" s="33"/>
      <c r="AP356" s="8"/>
      <c r="AQ356" s="40"/>
      <c r="AR356" s="40"/>
      <c r="AS356" s="40"/>
      <c r="AT356" s="40"/>
      <c r="AU356" s="40"/>
      <c r="AV356" s="40"/>
      <c r="AW356" s="40"/>
      <c r="AX356" s="40"/>
      <c r="AY356" s="231"/>
      <c r="BL356" s="12"/>
    </row>
    <row r="357" spans="1:64" s="5" customFormat="1" ht="20">
      <c r="A357" s="151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40"/>
      <c r="AB357" s="40"/>
      <c r="AC357" s="40"/>
      <c r="AD357" s="40"/>
      <c r="AE357" s="40"/>
      <c r="AF357" s="40"/>
      <c r="AG357" s="8"/>
      <c r="AH357" s="33"/>
      <c r="AI357" s="33"/>
      <c r="AJ357" s="33"/>
      <c r="AK357" s="33"/>
      <c r="AL357" s="33"/>
      <c r="AM357" s="33"/>
      <c r="AN357" s="33"/>
      <c r="AO357" s="33"/>
      <c r="AP357" s="8"/>
      <c r="AQ357" s="40"/>
      <c r="AR357" s="40"/>
      <c r="AS357" s="40"/>
      <c r="AT357" s="40"/>
      <c r="AU357" s="40"/>
      <c r="AV357" s="40"/>
      <c r="AW357" s="40"/>
      <c r="AX357" s="40"/>
      <c r="AY357" s="231"/>
      <c r="BL357" s="12"/>
    </row>
    <row r="358" spans="1:64" s="5" customFormat="1" ht="20">
      <c r="A358" s="151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40"/>
      <c r="AB358" s="40"/>
      <c r="AC358" s="40"/>
      <c r="AD358" s="40"/>
      <c r="AE358" s="40"/>
      <c r="AF358" s="40"/>
      <c r="AG358" s="8"/>
      <c r="AH358" s="33"/>
      <c r="AI358" s="33"/>
      <c r="AJ358" s="33"/>
      <c r="AK358" s="33"/>
      <c r="AL358" s="33"/>
      <c r="AM358" s="33"/>
      <c r="AN358" s="33"/>
      <c r="AO358" s="33"/>
      <c r="AP358" s="8"/>
      <c r="AQ358" s="40"/>
      <c r="AR358" s="40"/>
      <c r="AS358" s="40"/>
      <c r="AT358" s="40"/>
      <c r="AU358" s="40"/>
      <c r="AV358" s="40"/>
      <c r="AW358" s="40"/>
      <c r="AX358" s="40"/>
      <c r="AY358" s="231"/>
      <c r="BL358" s="12"/>
    </row>
    <row r="359" spans="1:64" s="5" customFormat="1" ht="20">
      <c r="A359" s="151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40"/>
      <c r="AB359" s="40"/>
      <c r="AC359" s="40"/>
      <c r="AD359" s="40"/>
      <c r="AE359" s="40"/>
      <c r="AF359" s="40"/>
      <c r="AG359" s="8"/>
      <c r="AH359" s="33"/>
      <c r="AI359" s="33"/>
      <c r="AJ359" s="33"/>
      <c r="AK359" s="33"/>
      <c r="AL359" s="33"/>
      <c r="AM359" s="33"/>
      <c r="AN359" s="33"/>
      <c r="AO359" s="33"/>
      <c r="AP359" s="8"/>
      <c r="AQ359" s="40"/>
      <c r="AR359" s="40"/>
      <c r="AS359" s="40"/>
      <c r="AT359" s="40"/>
      <c r="AU359" s="40"/>
      <c r="AV359" s="40"/>
      <c r="AW359" s="40"/>
      <c r="AX359" s="40"/>
      <c r="AY359" s="231"/>
      <c r="BL359" s="12"/>
    </row>
    <row r="360" spans="1:64" s="5" customFormat="1" ht="20">
      <c r="A360" s="151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40"/>
      <c r="AB360" s="40"/>
      <c r="AC360" s="40"/>
      <c r="AD360" s="40"/>
      <c r="AE360" s="40"/>
      <c r="AF360" s="40"/>
      <c r="AG360" s="8"/>
      <c r="AH360" s="33"/>
      <c r="AI360" s="33"/>
      <c r="AJ360" s="33"/>
      <c r="AK360" s="33"/>
      <c r="AL360" s="33"/>
      <c r="AM360" s="33"/>
      <c r="AN360" s="33"/>
      <c r="AO360" s="33"/>
      <c r="AP360" s="8"/>
      <c r="AQ360" s="40"/>
      <c r="AR360" s="40"/>
      <c r="AS360" s="40"/>
      <c r="AT360" s="40"/>
      <c r="AU360" s="40"/>
      <c r="AV360" s="40"/>
      <c r="AW360" s="40"/>
      <c r="AX360" s="40"/>
      <c r="AY360" s="231"/>
      <c r="BL360" s="12"/>
    </row>
    <row r="361" spans="1:64" s="5" customFormat="1" ht="20">
      <c r="A361" s="151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40"/>
      <c r="AB361" s="40"/>
      <c r="AC361" s="40"/>
      <c r="AD361" s="40"/>
      <c r="AE361" s="40"/>
      <c r="AF361" s="40"/>
      <c r="AG361" s="8"/>
      <c r="AH361" s="33"/>
      <c r="AI361" s="33"/>
      <c r="AJ361" s="33"/>
      <c r="AK361" s="33"/>
      <c r="AL361" s="33"/>
      <c r="AM361" s="33"/>
      <c r="AN361" s="33"/>
      <c r="AO361" s="33"/>
      <c r="AP361" s="8"/>
      <c r="AQ361" s="40"/>
      <c r="AR361" s="40"/>
      <c r="AS361" s="40"/>
      <c r="AT361" s="40"/>
      <c r="AU361" s="40"/>
      <c r="AV361" s="40"/>
      <c r="AW361" s="40"/>
      <c r="AX361" s="40"/>
      <c r="AY361" s="231"/>
      <c r="BL361" s="12"/>
    </row>
    <row r="362" spans="1:64" s="5" customFormat="1" ht="20">
      <c r="A362" s="151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40"/>
      <c r="AB362" s="40"/>
      <c r="AC362" s="40"/>
      <c r="AD362" s="40"/>
      <c r="AE362" s="40"/>
      <c r="AF362" s="40"/>
      <c r="AG362" s="8"/>
      <c r="AH362" s="33"/>
      <c r="AI362" s="33"/>
      <c r="AJ362" s="33"/>
      <c r="AK362" s="33"/>
      <c r="AL362" s="33"/>
      <c r="AM362" s="33"/>
      <c r="AN362" s="33"/>
      <c r="AO362" s="33"/>
      <c r="AP362" s="8"/>
      <c r="AQ362" s="40"/>
      <c r="AR362" s="40"/>
      <c r="AS362" s="40"/>
      <c r="AT362" s="40"/>
      <c r="AU362" s="40"/>
      <c r="AV362" s="40"/>
      <c r="AW362" s="40"/>
      <c r="AX362" s="40"/>
      <c r="AY362" s="231"/>
      <c r="BL362" s="12"/>
    </row>
    <row r="363" spans="1:64" s="5" customFormat="1" ht="20">
      <c r="A363" s="151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40"/>
      <c r="AB363" s="40"/>
      <c r="AC363" s="40"/>
      <c r="AD363" s="40"/>
      <c r="AE363" s="40"/>
      <c r="AF363" s="40"/>
      <c r="AG363" s="8"/>
      <c r="AH363" s="33"/>
      <c r="AI363" s="33"/>
      <c r="AJ363" s="33"/>
      <c r="AK363" s="33"/>
      <c r="AL363" s="33"/>
      <c r="AM363" s="33"/>
      <c r="AN363" s="33"/>
      <c r="AO363" s="33"/>
      <c r="AP363" s="8"/>
      <c r="AQ363" s="40"/>
      <c r="AR363" s="40"/>
      <c r="AS363" s="40"/>
      <c r="AT363" s="40"/>
      <c r="AU363" s="40"/>
      <c r="AV363" s="40"/>
      <c r="AW363" s="40"/>
      <c r="AX363" s="40"/>
      <c r="AY363" s="231"/>
      <c r="BL363" s="12"/>
    </row>
    <row r="364" spans="1:64" s="5" customFormat="1" ht="20">
      <c r="A364" s="151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40"/>
      <c r="AB364" s="40"/>
      <c r="AC364" s="40"/>
      <c r="AD364" s="40"/>
      <c r="AE364" s="40"/>
      <c r="AF364" s="40"/>
      <c r="AG364" s="8"/>
      <c r="AH364" s="33"/>
      <c r="AI364" s="33"/>
      <c r="AJ364" s="33"/>
      <c r="AK364" s="33"/>
      <c r="AL364" s="33"/>
      <c r="AM364" s="33"/>
      <c r="AN364" s="33"/>
      <c r="AO364" s="33"/>
      <c r="AP364" s="8"/>
      <c r="AQ364" s="40"/>
      <c r="AR364" s="40"/>
      <c r="AS364" s="40"/>
      <c r="AT364" s="40"/>
      <c r="AU364" s="40"/>
      <c r="AV364" s="40"/>
      <c r="AW364" s="40"/>
      <c r="AX364" s="40"/>
      <c r="AY364" s="231"/>
      <c r="BL364" s="12"/>
    </row>
    <row r="365" spans="1:64" s="5" customFormat="1" ht="20">
      <c r="A365" s="151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40"/>
      <c r="AB365" s="40"/>
      <c r="AC365" s="40"/>
      <c r="AD365" s="40"/>
      <c r="AE365" s="40"/>
      <c r="AF365" s="40"/>
      <c r="AG365" s="8"/>
      <c r="AH365" s="33"/>
      <c r="AI365" s="33"/>
      <c r="AJ365" s="33"/>
      <c r="AK365" s="33"/>
      <c r="AL365" s="33"/>
      <c r="AM365" s="33"/>
      <c r="AN365" s="33"/>
      <c r="AO365" s="33"/>
      <c r="AP365" s="8"/>
      <c r="AQ365" s="40"/>
      <c r="AR365" s="40"/>
      <c r="AS365" s="40"/>
      <c r="AT365" s="40"/>
      <c r="AU365" s="40"/>
      <c r="AV365" s="40"/>
      <c r="AW365" s="40"/>
      <c r="AX365" s="40"/>
      <c r="AY365" s="231"/>
      <c r="BL365" s="12"/>
    </row>
    <row r="366" spans="1:64" s="5" customFormat="1" ht="20">
      <c r="A366" s="151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40"/>
      <c r="AB366" s="40"/>
      <c r="AC366" s="40"/>
      <c r="AD366" s="40"/>
      <c r="AE366" s="40"/>
      <c r="AF366" s="40"/>
      <c r="AG366" s="8"/>
      <c r="AH366" s="33"/>
      <c r="AI366" s="33"/>
      <c r="AJ366" s="33"/>
      <c r="AK366" s="33"/>
      <c r="AL366" s="33"/>
      <c r="AM366" s="33"/>
      <c r="AN366" s="33"/>
      <c r="AO366" s="33"/>
      <c r="AP366" s="8"/>
      <c r="AQ366" s="40"/>
      <c r="AR366" s="40"/>
      <c r="AS366" s="40"/>
      <c r="AT366" s="40"/>
      <c r="AU366" s="40"/>
      <c r="AV366" s="40"/>
      <c r="AW366" s="40"/>
      <c r="AX366" s="40"/>
      <c r="AY366" s="231"/>
      <c r="BL366" s="12"/>
    </row>
    <row r="367" spans="1:64" s="5" customFormat="1" ht="20">
      <c r="A367" s="151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40"/>
      <c r="AB367" s="40"/>
      <c r="AC367" s="40"/>
      <c r="AD367" s="40"/>
      <c r="AE367" s="40"/>
      <c r="AF367" s="40"/>
      <c r="AG367" s="8"/>
      <c r="AH367" s="33"/>
      <c r="AI367" s="33"/>
      <c r="AJ367" s="33"/>
      <c r="AK367" s="33"/>
      <c r="AL367" s="33"/>
      <c r="AM367" s="33"/>
      <c r="AN367" s="33"/>
      <c r="AO367" s="33"/>
      <c r="AP367" s="8"/>
      <c r="AQ367" s="40"/>
      <c r="AR367" s="40"/>
      <c r="AS367" s="40"/>
      <c r="AT367" s="40"/>
      <c r="AU367" s="40"/>
      <c r="AV367" s="40"/>
      <c r="AW367" s="40"/>
      <c r="AX367" s="40"/>
      <c r="AY367" s="231"/>
      <c r="BL367" s="12"/>
    </row>
    <row r="368" spans="1:64" s="5" customFormat="1" ht="20">
      <c r="A368" s="151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40"/>
      <c r="AB368" s="40"/>
      <c r="AC368" s="40"/>
      <c r="AD368" s="40"/>
      <c r="AE368" s="40"/>
      <c r="AF368" s="40"/>
      <c r="AG368" s="8"/>
      <c r="AH368" s="33"/>
      <c r="AI368" s="33"/>
      <c r="AJ368" s="33"/>
      <c r="AK368" s="33"/>
      <c r="AL368" s="33"/>
      <c r="AM368" s="33"/>
      <c r="AN368" s="33"/>
      <c r="AO368" s="33"/>
      <c r="AP368" s="8"/>
      <c r="AQ368" s="40"/>
      <c r="AR368" s="40"/>
      <c r="AS368" s="40"/>
      <c r="AT368" s="40"/>
      <c r="AU368" s="40"/>
      <c r="AV368" s="40"/>
      <c r="AW368" s="40"/>
      <c r="AX368" s="40"/>
      <c r="AY368" s="231"/>
      <c r="BL368" s="12"/>
    </row>
    <row r="369" spans="1:64" s="5" customFormat="1" ht="20">
      <c r="A369" s="151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40"/>
      <c r="AB369" s="40"/>
      <c r="AC369" s="40"/>
      <c r="AD369" s="40"/>
      <c r="AE369" s="40"/>
      <c r="AF369" s="40"/>
      <c r="AG369" s="8"/>
      <c r="AH369" s="33"/>
      <c r="AI369" s="33"/>
      <c r="AJ369" s="33"/>
      <c r="AK369" s="33"/>
      <c r="AL369" s="33"/>
      <c r="AM369" s="33"/>
      <c r="AN369" s="33"/>
      <c r="AO369" s="33"/>
      <c r="AP369" s="8"/>
      <c r="AQ369" s="40"/>
      <c r="AR369" s="40"/>
      <c r="AS369" s="40"/>
      <c r="AT369" s="40"/>
      <c r="AU369" s="40"/>
      <c r="AV369" s="40"/>
      <c r="AW369" s="40"/>
      <c r="AX369" s="40"/>
      <c r="AY369" s="231"/>
      <c r="BL369" s="12"/>
    </row>
    <row r="370" spans="1:64" s="5" customFormat="1" ht="20">
      <c r="A370" s="151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40"/>
      <c r="AB370" s="40"/>
      <c r="AC370" s="40"/>
      <c r="AD370" s="40"/>
      <c r="AE370" s="40"/>
      <c r="AF370" s="40"/>
      <c r="AG370" s="8"/>
      <c r="AH370" s="33"/>
      <c r="AI370" s="33"/>
      <c r="AJ370" s="33"/>
      <c r="AK370" s="33"/>
      <c r="AL370" s="33"/>
      <c r="AM370" s="33"/>
      <c r="AN370" s="33"/>
      <c r="AO370" s="33"/>
      <c r="AP370" s="8"/>
      <c r="AQ370" s="40"/>
      <c r="AR370" s="40"/>
      <c r="AS370" s="40"/>
      <c r="AT370" s="40"/>
      <c r="AU370" s="40"/>
      <c r="AV370" s="40"/>
      <c r="AW370" s="40"/>
      <c r="AX370" s="40"/>
      <c r="AY370" s="231"/>
      <c r="BL370" s="12"/>
    </row>
    <row r="371" spans="1:64" s="5" customFormat="1" ht="20">
      <c r="A371" s="151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40"/>
      <c r="AB371" s="40"/>
      <c r="AC371" s="40"/>
      <c r="AD371" s="40"/>
      <c r="AE371" s="40"/>
      <c r="AF371" s="40"/>
      <c r="AG371" s="8"/>
      <c r="AH371" s="33"/>
      <c r="AI371" s="33"/>
      <c r="AJ371" s="33"/>
      <c r="AK371" s="33"/>
      <c r="AL371" s="33"/>
      <c r="AM371" s="33"/>
      <c r="AN371" s="33"/>
      <c r="AO371" s="33"/>
      <c r="AP371" s="8"/>
      <c r="AQ371" s="40"/>
      <c r="AR371" s="40"/>
      <c r="AS371" s="40"/>
      <c r="AT371" s="40"/>
      <c r="AU371" s="40"/>
      <c r="AV371" s="40"/>
      <c r="AW371" s="40"/>
      <c r="AX371" s="40"/>
      <c r="AY371" s="231"/>
      <c r="BL371" s="12"/>
    </row>
    <row r="372" spans="1:64" s="5" customFormat="1" ht="20">
      <c r="A372" s="151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40"/>
      <c r="AB372" s="40"/>
      <c r="AC372" s="40"/>
      <c r="AD372" s="40"/>
      <c r="AE372" s="40"/>
      <c r="AF372" s="40"/>
      <c r="AG372" s="8"/>
      <c r="AH372" s="33"/>
      <c r="AI372" s="33"/>
      <c r="AJ372" s="33"/>
      <c r="AK372" s="33"/>
      <c r="AL372" s="33"/>
      <c r="AM372" s="33"/>
      <c r="AN372" s="33"/>
      <c r="AO372" s="33"/>
      <c r="AP372" s="8"/>
      <c r="AQ372" s="40"/>
      <c r="AR372" s="40"/>
      <c r="AS372" s="40"/>
      <c r="AT372" s="40"/>
      <c r="AU372" s="40"/>
      <c r="AV372" s="40"/>
      <c r="AW372" s="40"/>
      <c r="AX372" s="40"/>
      <c r="AY372" s="231"/>
      <c r="BL372" s="12"/>
    </row>
    <row r="373" spans="1:64" s="5" customFormat="1" ht="20">
      <c r="A373" s="151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40"/>
      <c r="AB373" s="40"/>
      <c r="AC373" s="40"/>
      <c r="AD373" s="40"/>
      <c r="AE373" s="40"/>
      <c r="AF373" s="40"/>
      <c r="AG373" s="8"/>
      <c r="AH373" s="33"/>
      <c r="AI373" s="33"/>
      <c r="AJ373" s="33"/>
      <c r="AK373" s="33"/>
      <c r="AL373" s="33"/>
      <c r="AM373" s="33"/>
      <c r="AN373" s="33"/>
      <c r="AO373" s="33"/>
      <c r="AP373" s="8"/>
      <c r="AQ373" s="40"/>
      <c r="AR373" s="40"/>
      <c r="AS373" s="40"/>
      <c r="AT373" s="40"/>
      <c r="AU373" s="40"/>
      <c r="AV373" s="40"/>
      <c r="AW373" s="40"/>
      <c r="AX373" s="40"/>
      <c r="AY373" s="231"/>
      <c r="BL373" s="12"/>
    </row>
    <row r="374" spans="1:64" s="5" customFormat="1" ht="20">
      <c r="A374" s="151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40"/>
      <c r="AB374" s="40"/>
      <c r="AC374" s="40"/>
      <c r="AD374" s="40"/>
      <c r="AE374" s="40"/>
      <c r="AF374" s="40"/>
      <c r="AG374" s="8"/>
      <c r="AH374" s="33"/>
      <c r="AI374" s="33"/>
      <c r="AJ374" s="33"/>
      <c r="AK374" s="33"/>
      <c r="AL374" s="33"/>
      <c r="AM374" s="33"/>
      <c r="AN374" s="33"/>
      <c r="AO374" s="33"/>
      <c r="AP374" s="8"/>
      <c r="AQ374" s="40"/>
      <c r="AR374" s="40"/>
      <c r="AS374" s="40"/>
      <c r="AT374" s="40"/>
      <c r="AU374" s="40"/>
      <c r="AV374" s="40"/>
      <c r="AW374" s="40"/>
      <c r="AX374" s="40"/>
      <c r="AY374" s="231"/>
      <c r="BL374" s="12"/>
    </row>
    <row r="375" spans="1:64" s="5" customFormat="1" ht="20">
      <c r="A375" s="151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40"/>
      <c r="AB375" s="40"/>
      <c r="AC375" s="40"/>
      <c r="AD375" s="40"/>
      <c r="AE375" s="40"/>
      <c r="AF375" s="40"/>
      <c r="AG375" s="8"/>
      <c r="AH375" s="33"/>
      <c r="AI375" s="33"/>
      <c r="AJ375" s="33"/>
      <c r="AK375" s="33"/>
      <c r="AL375" s="33"/>
      <c r="AM375" s="33"/>
      <c r="AN375" s="33"/>
      <c r="AO375" s="33"/>
      <c r="AP375" s="8"/>
      <c r="AQ375" s="40"/>
      <c r="AR375" s="40"/>
      <c r="AS375" s="40"/>
      <c r="AT375" s="40"/>
      <c r="AU375" s="40"/>
      <c r="AV375" s="40"/>
      <c r="AW375" s="40"/>
      <c r="AX375" s="40"/>
      <c r="AY375" s="231"/>
      <c r="BL375" s="12"/>
    </row>
    <row r="376" spans="1:64" s="5" customFormat="1" ht="20">
      <c r="A376" s="151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40"/>
      <c r="AB376" s="40"/>
      <c r="AC376" s="40"/>
      <c r="AD376" s="40"/>
      <c r="AE376" s="40"/>
      <c r="AF376" s="40"/>
      <c r="AG376" s="8"/>
      <c r="AH376" s="33"/>
      <c r="AI376" s="33"/>
      <c r="AJ376" s="33"/>
      <c r="AK376" s="33"/>
      <c r="AL376" s="33"/>
      <c r="AM376" s="33"/>
      <c r="AN376" s="33"/>
      <c r="AO376" s="33"/>
      <c r="AP376" s="8"/>
      <c r="AQ376" s="40"/>
      <c r="AR376" s="40"/>
      <c r="AS376" s="40"/>
      <c r="AT376" s="40"/>
      <c r="AU376" s="40"/>
      <c r="AV376" s="40"/>
      <c r="AW376" s="40"/>
      <c r="AX376" s="40"/>
      <c r="AY376" s="231"/>
      <c r="BL376" s="12"/>
    </row>
    <row r="377" spans="1:64" s="5" customFormat="1" ht="20">
      <c r="A377" s="151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40"/>
      <c r="AB377" s="40"/>
      <c r="AC377" s="40"/>
      <c r="AD377" s="40"/>
      <c r="AE377" s="40"/>
      <c r="AF377" s="40"/>
      <c r="AG377" s="8"/>
      <c r="AH377" s="33"/>
      <c r="AI377" s="33"/>
      <c r="AJ377" s="33"/>
      <c r="AK377" s="33"/>
      <c r="AL377" s="33"/>
      <c r="AM377" s="33"/>
      <c r="AN377" s="33"/>
      <c r="AO377" s="33"/>
      <c r="AP377" s="8"/>
      <c r="AQ377" s="40"/>
      <c r="AR377" s="40"/>
      <c r="AS377" s="40"/>
      <c r="AT377" s="40"/>
      <c r="AU377" s="40"/>
      <c r="AV377" s="40"/>
      <c r="AW377" s="40"/>
      <c r="AX377" s="40"/>
      <c r="AY377" s="231"/>
      <c r="BL377" s="12"/>
    </row>
    <row r="378" spans="1:64" s="5" customFormat="1" ht="20">
      <c r="A378" s="151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40"/>
      <c r="AB378" s="40"/>
      <c r="AC378" s="40"/>
      <c r="AD378" s="40"/>
      <c r="AE378" s="40"/>
      <c r="AF378" s="40"/>
      <c r="AG378" s="8"/>
      <c r="AH378" s="33"/>
      <c r="AI378" s="33"/>
      <c r="AJ378" s="33"/>
      <c r="AK378" s="33"/>
      <c r="AL378" s="33"/>
      <c r="AM378" s="33"/>
      <c r="AN378" s="33"/>
      <c r="AO378" s="33"/>
      <c r="AP378" s="8"/>
      <c r="AQ378" s="40"/>
      <c r="AR378" s="40"/>
      <c r="AS378" s="40"/>
      <c r="AT378" s="40"/>
      <c r="AU378" s="40"/>
      <c r="AV378" s="40"/>
      <c r="AW378" s="40"/>
      <c r="AX378" s="40"/>
      <c r="AY378" s="231"/>
      <c r="BL378" s="12"/>
    </row>
    <row r="379" spans="1:64" s="5" customFormat="1" ht="20">
      <c r="A379" s="151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40"/>
      <c r="AB379" s="40"/>
      <c r="AC379" s="40"/>
      <c r="AD379" s="40"/>
      <c r="AE379" s="40"/>
      <c r="AF379" s="40"/>
      <c r="AG379" s="8"/>
      <c r="AH379" s="33"/>
      <c r="AI379" s="33"/>
      <c r="AJ379" s="33"/>
      <c r="AK379" s="33"/>
      <c r="AL379" s="33"/>
      <c r="AM379" s="33"/>
      <c r="AN379" s="33"/>
      <c r="AO379" s="33"/>
      <c r="AP379" s="8"/>
      <c r="AQ379" s="40"/>
      <c r="AR379" s="40"/>
      <c r="AS379" s="40"/>
      <c r="AT379" s="40"/>
      <c r="AU379" s="40"/>
      <c r="AV379" s="40"/>
      <c r="AW379" s="40"/>
      <c r="AX379" s="40"/>
      <c r="AY379" s="231"/>
      <c r="BL379" s="12"/>
    </row>
    <row r="380" spans="1:64" s="5" customFormat="1" ht="20">
      <c r="A380" s="151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40"/>
      <c r="AB380" s="40"/>
      <c r="AC380" s="40"/>
      <c r="AD380" s="40"/>
      <c r="AE380" s="40"/>
      <c r="AF380" s="40"/>
      <c r="AG380" s="8"/>
      <c r="AH380" s="33"/>
      <c r="AI380" s="33"/>
      <c r="AJ380" s="33"/>
      <c r="AK380" s="33"/>
      <c r="AL380" s="33"/>
      <c r="AM380" s="33"/>
      <c r="AN380" s="33"/>
      <c r="AO380" s="33"/>
      <c r="AP380" s="8"/>
      <c r="AQ380" s="40"/>
      <c r="AR380" s="40"/>
      <c r="AS380" s="40"/>
      <c r="AT380" s="40"/>
      <c r="AU380" s="40"/>
      <c r="AV380" s="40"/>
      <c r="AW380" s="40"/>
      <c r="AX380" s="40"/>
      <c r="AY380" s="231"/>
      <c r="BL380" s="12"/>
    </row>
    <row r="381" spans="1:64" s="5" customFormat="1" ht="20">
      <c r="A381" s="151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40"/>
      <c r="AB381" s="40"/>
      <c r="AC381" s="40"/>
      <c r="AD381" s="40"/>
      <c r="AE381" s="40"/>
      <c r="AF381" s="40"/>
      <c r="AG381" s="8"/>
      <c r="AH381" s="33"/>
      <c r="AI381" s="33"/>
      <c r="AJ381" s="33"/>
      <c r="AK381" s="33"/>
      <c r="AL381" s="33"/>
      <c r="AM381" s="33"/>
      <c r="AN381" s="33"/>
      <c r="AO381" s="33"/>
      <c r="AP381" s="8"/>
      <c r="AQ381" s="40"/>
      <c r="AR381" s="40"/>
      <c r="AS381" s="40"/>
      <c r="AT381" s="40"/>
      <c r="AU381" s="40"/>
      <c r="AV381" s="40"/>
      <c r="AW381" s="40"/>
      <c r="AX381" s="40"/>
      <c r="AY381" s="231"/>
      <c r="BL381" s="12"/>
    </row>
    <row r="382" spans="1:64" s="5" customFormat="1" ht="20">
      <c r="A382" s="151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40"/>
      <c r="AB382" s="40"/>
      <c r="AC382" s="40"/>
      <c r="AD382" s="40"/>
      <c r="AE382" s="40"/>
      <c r="AF382" s="40"/>
      <c r="AG382" s="8"/>
      <c r="AH382" s="33"/>
      <c r="AI382" s="33"/>
      <c r="AJ382" s="33"/>
      <c r="AK382" s="33"/>
      <c r="AL382" s="33"/>
      <c r="AM382" s="33"/>
      <c r="AN382" s="33"/>
      <c r="AO382" s="33"/>
      <c r="AP382" s="8"/>
      <c r="AQ382" s="40"/>
      <c r="AR382" s="40"/>
      <c r="AS382" s="40"/>
      <c r="AT382" s="40"/>
      <c r="AU382" s="40"/>
      <c r="AV382" s="40"/>
      <c r="AW382" s="40"/>
      <c r="AX382" s="40"/>
      <c r="AY382" s="231"/>
      <c r="BL382" s="12"/>
    </row>
    <row r="383" spans="1:64" s="5" customFormat="1" ht="20">
      <c r="A383" s="151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40"/>
      <c r="AB383" s="40"/>
      <c r="AC383" s="40"/>
      <c r="AD383" s="40"/>
      <c r="AE383" s="40"/>
      <c r="AF383" s="40"/>
      <c r="AG383" s="8"/>
      <c r="AH383" s="33"/>
      <c r="AI383" s="33"/>
      <c r="AJ383" s="33"/>
      <c r="AK383" s="33"/>
      <c r="AL383" s="33"/>
      <c r="AM383" s="33"/>
      <c r="AN383" s="33"/>
      <c r="AO383" s="33"/>
      <c r="AP383" s="8"/>
      <c r="AQ383" s="40"/>
      <c r="AR383" s="40"/>
      <c r="AS383" s="40"/>
      <c r="AT383" s="40"/>
      <c r="AU383" s="40"/>
      <c r="AV383" s="40"/>
      <c r="AW383" s="40"/>
      <c r="AX383" s="40"/>
      <c r="AY383" s="231"/>
      <c r="BL383" s="12"/>
    </row>
    <row r="384" spans="1:64" s="5" customFormat="1" ht="20">
      <c r="A384" s="151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40"/>
      <c r="AB384" s="40"/>
      <c r="AC384" s="40"/>
      <c r="AD384" s="40"/>
      <c r="AE384" s="40"/>
      <c r="AF384" s="40"/>
      <c r="AG384" s="8"/>
      <c r="AH384" s="33"/>
      <c r="AI384" s="33"/>
      <c r="AJ384" s="33"/>
      <c r="AK384" s="33"/>
      <c r="AL384" s="33"/>
      <c r="AM384" s="33"/>
      <c r="AN384" s="33"/>
      <c r="AO384" s="33"/>
      <c r="AP384" s="8"/>
      <c r="AQ384" s="40"/>
      <c r="AR384" s="40"/>
      <c r="AS384" s="40"/>
      <c r="AT384" s="40"/>
      <c r="AU384" s="40"/>
      <c r="AV384" s="40"/>
      <c r="AW384" s="40"/>
      <c r="AX384" s="40"/>
      <c r="AY384" s="231"/>
      <c r="BL384" s="12"/>
    </row>
    <row r="385" spans="1:64" s="5" customFormat="1" ht="20">
      <c r="A385" s="151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40"/>
      <c r="AB385" s="40"/>
      <c r="AC385" s="40"/>
      <c r="AD385" s="40"/>
      <c r="AE385" s="40"/>
      <c r="AF385" s="40"/>
      <c r="AG385" s="8"/>
      <c r="AH385" s="33"/>
      <c r="AI385" s="33"/>
      <c r="AJ385" s="33"/>
      <c r="AK385" s="33"/>
      <c r="AL385" s="33"/>
      <c r="AM385" s="33"/>
      <c r="AN385" s="33"/>
      <c r="AO385" s="33"/>
      <c r="AP385" s="8"/>
      <c r="AQ385" s="40"/>
      <c r="AR385" s="40"/>
      <c r="AS385" s="40"/>
      <c r="AT385" s="40"/>
      <c r="AU385" s="40"/>
      <c r="AV385" s="40"/>
      <c r="AW385" s="40"/>
      <c r="AX385" s="40"/>
      <c r="AY385" s="231"/>
      <c r="BL385" s="12"/>
    </row>
    <row r="386" spans="1:64" s="5" customFormat="1" ht="20">
      <c r="A386" s="151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40"/>
      <c r="AB386" s="40"/>
      <c r="AC386" s="40"/>
      <c r="AD386" s="40"/>
      <c r="AE386" s="40"/>
      <c r="AF386" s="40"/>
      <c r="AG386" s="8"/>
      <c r="AH386" s="33"/>
      <c r="AI386" s="33"/>
      <c r="AJ386" s="33"/>
      <c r="AK386" s="33"/>
      <c r="AL386" s="33"/>
      <c r="AM386" s="33"/>
      <c r="AN386" s="33"/>
      <c r="AO386" s="33"/>
      <c r="AP386" s="8"/>
      <c r="AQ386" s="40"/>
      <c r="AR386" s="40"/>
      <c r="AS386" s="40"/>
      <c r="AT386" s="40"/>
      <c r="AU386" s="40"/>
      <c r="AV386" s="40"/>
      <c r="AW386" s="40"/>
      <c r="AX386" s="40"/>
      <c r="AY386" s="231"/>
      <c r="BL386" s="12"/>
    </row>
    <row r="387" spans="1:64" s="5" customFormat="1" ht="20">
      <c r="A387" s="151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40"/>
      <c r="AB387" s="40"/>
      <c r="AC387" s="40"/>
      <c r="AD387" s="40"/>
      <c r="AE387" s="40"/>
      <c r="AF387" s="40"/>
      <c r="AG387" s="8"/>
      <c r="AH387" s="33"/>
      <c r="AI387" s="33"/>
      <c r="AJ387" s="33"/>
      <c r="AK387" s="33"/>
      <c r="AL387" s="33"/>
      <c r="AM387" s="33"/>
      <c r="AN387" s="33"/>
      <c r="AO387" s="33"/>
      <c r="AP387" s="8"/>
      <c r="AQ387" s="40"/>
      <c r="AR387" s="40"/>
      <c r="AS387" s="40"/>
      <c r="AT387" s="40"/>
      <c r="AU387" s="40"/>
      <c r="AV387" s="40"/>
      <c r="AW387" s="40"/>
      <c r="AX387" s="40"/>
      <c r="AY387" s="231"/>
      <c r="BL387" s="12"/>
    </row>
    <row r="388" spans="1:64" s="5" customFormat="1" ht="20">
      <c r="A388" s="151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40"/>
      <c r="AB388" s="40"/>
      <c r="AC388" s="40"/>
      <c r="AD388" s="40"/>
      <c r="AE388" s="40"/>
      <c r="AF388" s="40"/>
      <c r="AG388" s="8"/>
      <c r="AH388" s="33"/>
      <c r="AI388" s="33"/>
      <c r="AJ388" s="33"/>
      <c r="AK388" s="33"/>
      <c r="AL388" s="33"/>
      <c r="AM388" s="33"/>
      <c r="AN388" s="33"/>
      <c r="AO388" s="33"/>
      <c r="AP388" s="8"/>
      <c r="AQ388" s="40"/>
      <c r="AR388" s="40"/>
      <c r="AS388" s="40"/>
      <c r="AT388" s="40"/>
      <c r="AU388" s="40"/>
      <c r="AV388" s="40"/>
      <c r="AW388" s="40"/>
      <c r="AX388" s="40"/>
      <c r="AY388" s="231"/>
      <c r="BL388" s="12"/>
    </row>
    <row r="389" spans="1:64" s="5" customFormat="1" ht="20">
      <c r="A389" s="151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40"/>
      <c r="AB389" s="40"/>
      <c r="AC389" s="40"/>
      <c r="AD389" s="40"/>
      <c r="AE389" s="40"/>
      <c r="AF389" s="40"/>
      <c r="AG389" s="8"/>
      <c r="AH389" s="33"/>
      <c r="AI389" s="33"/>
      <c r="AJ389" s="33"/>
      <c r="AK389" s="33"/>
      <c r="AL389" s="33"/>
      <c r="AM389" s="33"/>
      <c r="AN389" s="33"/>
      <c r="AO389" s="33"/>
      <c r="AP389" s="8"/>
      <c r="AQ389" s="40"/>
      <c r="AR389" s="40"/>
      <c r="AS389" s="40"/>
      <c r="AT389" s="40"/>
      <c r="AU389" s="40"/>
      <c r="AV389" s="40"/>
      <c r="AW389" s="40"/>
      <c r="AX389" s="40"/>
      <c r="AY389" s="231"/>
      <c r="BL389" s="12"/>
    </row>
    <row r="390" spans="1:64" s="5" customFormat="1" ht="20">
      <c r="A390" s="151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40"/>
      <c r="AB390" s="40"/>
      <c r="AC390" s="40"/>
      <c r="AD390" s="40"/>
      <c r="AE390" s="40"/>
      <c r="AF390" s="40"/>
      <c r="AG390" s="8"/>
      <c r="AH390" s="33"/>
      <c r="AI390" s="33"/>
      <c r="AJ390" s="33"/>
      <c r="AK390" s="33"/>
      <c r="AL390" s="33"/>
      <c r="AM390" s="33"/>
      <c r="AN390" s="33"/>
      <c r="AO390" s="33"/>
      <c r="AP390" s="8"/>
      <c r="AQ390" s="40"/>
      <c r="AR390" s="40"/>
      <c r="AS390" s="40"/>
      <c r="AT390" s="40"/>
      <c r="AU390" s="40"/>
      <c r="AV390" s="40"/>
      <c r="AW390" s="40"/>
      <c r="AX390" s="40"/>
      <c r="AY390" s="231"/>
      <c r="BL390" s="12"/>
    </row>
    <row r="391" spans="1:64" s="5" customFormat="1" ht="20">
      <c r="A391" s="151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40"/>
      <c r="AB391" s="40"/>
      <c r="AC391" s="40"/>
      <c r="AD391" s="40"/>
      <c r="AE391" s="40"/>
      <c r="AF391" s="40"/>
      <c r="AG391" s="8"/>
      <c r="AH391" s="33"/>
      <c r="AI391" s="33"/>
      <c r="AJ391" s="33"/>
      <c r="AK391" s="33"/>
      <c r="AL391" s="33"/>
      <c r="AM391" s="33"/>
      <c r="AN391" s="33"/>
      <c r="AO391" s="33"/>
      <c r="AP391" s="8"/>
      <c r="AQ391" s="40"/>
      <c r="AR391" s="40"/>
      <c r="AS391" s="40"/>
      <c r="AT391" s="40"/>
      <c r="AU391" s="40"/>
      <c r="AV391" s="40"/>
      <c r="AW391" s="40"/>
      <c r="AX391" s="40"/>
      <c r="AY391" s="231"/>
      <c r="BL391" s="12"/>
    </row>
    <row r="392" spans="1:64" s="5" customFormat="1" ht="20">
      <c r="A392" s="151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40"/>
      <c r="AB392" s="40"/>
      <c r="AC392" s="40"/>
      <c r="AD392" s="40"/>
      <c r="AE392" s="40"/>
      <c r="AF392" s="40"/>
      <c r="AG392" s="8"/>
      <c r="AH392" s="33"/>
      <c r="AI392" s="33"/>
      <c r="AJ392" s="33"/>
      <c r="AK392" s="33"/>
      <c r="AL392" s="33"/>
      <c r="AM392" s="33"/>
      <c r="AN392" s="33"/>
      <c r="AO392" s="33"/>
      <c r="AP392" s="8"/>
      <c r="AQ392" s="40"/>
      <c r="AR392" s="40"/>
      <c r="AS392" s="40"/>
      <c r="AT392" s="40"/>
      <c r="AU392" s="40"/>
      <c r="AV392" s="40"/>
      <c r="AW392" s="40"/>
      <c r="AX392" s="40"/>
      <c r="AY392" s="231"/>
      <c r="BL392" s="12"/>
    </row>
    <row r="393" spans="1:64" s="5" customFormat="1" ht="20">
      <c r="A393" s="151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40"/>
      <c r="AB393" s="40"/>
      <c r="AC393" s="40"/>
      <c r="AD393" s="40"/>
      <c r="AE393" s="40"/>
      <c r="AF393" s="40"/>
      <c r="AG393" s="8"/>
      <c r="AH393" s="33"/>
      <c r="AI393" s="33"/>
      <c r="AJ393" s="33"/>
      <c r="AK393" s="33"/>
      <c r="AL393" s="33"/>
      <c r="AM393" s="33"/>
      <c r="AN393" s="33"/>
      <c r="AO393" s="33"/>
      <c r="AP393" s="8"/>
      <c r="AQ393" s="40"/>
      <c r="AR393" s="40"/>
      <c r="AS393" s="40"/>
      <c r="AT393" s="40"/>
      <c r="AU393" s="40"/>
      <c r="AV393" s="40"/>
      <c r="AW393" s="40"/>
      <c r="AX393" s="40"/>
      <c r="AY393" s="231"/>
      <c r="BL393" s="12"/>
    </row>
    <row r="394" spans="1:64" s="5" customFormat="1" ht="20">
      <c r="A394" s="151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40"/>
      <c r="AB394" s="40"/>
      <c r="AC394" s="40"/>
      <c r="AD394" s="40"/>
      <c r="AE394" s="40"/>
      <c r="AF394" s="40"/>
      <c r="AG394" s="8"/>
      <c r="AH394" s="33"/>
      <c r="AI394" s="33"/>
      <c r="AJ394" s="33"/>
      <c r="AK394" s="33"/>
      <c r="AL394" s="33"/>
      <c r="AM394" s="33"/>
      <c r="AN394" s="33"/>
      <c r="AO394" s="33"/>
      <c r="AP394" s="8"/>
      <c r="AQ394" s="40"/>
      <c r="AR394" s="40"/>
      <c r="AS394" s="40"/>
      <c r="AT394" s="40"/>
      <c r="AU394" s="40"/>
      <c r="AV394" s="40"/>
      <c r="AW394" s="40"/>
      <c r="AX394" s="40"/>
      <c r="AY394" s="231"/>
      <c r="BL394" s="12"/>
    </row>
    <row r="395" spans="1:64" s="5" customFormat="1" ht="20">
      <c r="A395" s="151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40"/>
      <c r="AB395" s="40"/>
      <c r="AC395" s="40"/>
      <c r="AD395" s="40"/>
      <c r="AE395" s="40"/>
      <c r="AF395" s="40"/>
      <c r="AG395" s="8"/>
      <c r="AH395" s="33"/>
      <c r="AI395" s="33"/>
      <c r="AJ395" s="33"/>
      <c r="AK395" s="33"/>
      <c r="AL395" s="33"/>
      <c r="AM395" s="33"/>
      <c r="AN395" s="33"/>
      <c r="AO395" s="33"/>
      <c r="AP395" s="8"/>
      <c r="AQ395" s="40"/>
      <c r="AR395" s="40"/>
      <c r="AS395" s="40"/>
      <c r="AT395" s="40"/>
      <c r="AU395" s="40"/>
      <c r="AV395" s="40"/>
      <c r="AW395" s="40"/>
      <c r="AX395" s="40"/>
      <c r="AY395" s="231"/>
      <c r="BL395" s="12"/>
    </row>
    <row r="396" spans="1:64" s="5" customFormat="1" ht="20">
      <c r="A396" s="151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40"/>
      <c r="AB396" s="40"/>
      <c r="AC396" s="40"/>
      <c r="AD396" s="40"/>
      <c r="AE396" s="40"/>
      <c r="AF396" s="40"/>
      <c r="AG396" s="8"/>
      <c r="AH396" s="33"/>
      <c r="AI396" s="33"/>
      <c r="AJ396" s="33"/>
      <c r="AK396" s="33"/>
      <c r="AL396" s="33"/>
      <c r="AM396" s="33"/>
      <c r="AN396" s="33"/>
      <c r="AO396" s="33"/>
      <c r="AP396" s="8"/>
      <c r="AQ396" s="40"/>
      <c r="AR396" s="40"/>
      <c r="AS396" s="40"/>
      <c r="AT396" s="40"/>
      <c r="AU396" s="40"/>
      <c r="AV396" s="40"/>
      <c r="AW396" s="40"/>
      <c r="AX396" s="40"/>
      <c r="AY396" s="231"/>
      <c r="BL396" s="12"/>
    </row>
    <row r="397" spans="1:64" s="5" customFormat="1" ht="20">
      <c r="A397" s="151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40"/>
      <c r="AB397" s="40"/>
      <c r="AC397" s="40"/>
      <c r="AD397" s="40"/>
      <c r="AE397" s="40"/>
      <c r="AF397" s="40"/>
      <c r="AG397" s="8"/>
      <c r="AH397" s="33"/>
      <c r="AI397" s="33"/>
      <c r="AJ397" s="33"/>
      <c r="AK397" s="33"/>
      <c r="AL397" s="33"/>
      <c r="AM397" s="33"/>
      <c r="AN397" s="33"/>
      <c r="AO397" s="33"/>
      <c r="AP397" s="8"/>
      <c r="AQ397" s="40"/>
      <c r="AR397" s="40"/>
      <c r="AS397" s="40"/>
      <c r="AT397" s="40"/>
      <c r="AU397" s="40"/>
      <c r="AV397" s="40"/>
      <c r="AW397" s="40"/>
      <c r="AX397" s="40"/>
      <c r="AY397" s="231"/>
      <c r="BL397" s="12"/>
    </row>
    <row r="398" spans="1:64" s="5" customFormat="1" ht="20">
      <c r="A398" s="151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40"/>
      <c r="AB398" s="40"/>
      <c r="AC398" s="40"/>
      <c r="AD398" s="40"/>
      <c r="AE398" s="40"/>
      <c r="AF398" s="40"/>
      <c r="AG398" s="8"/>
      <c r="AH398" s="33"/>
      <c r="AI398" s="33"/>
      <c r="AJ398" s="33"/>
      <c r="AK398" s="33"/>
      <c r="AL398" s="33"/>
      <c r="AM398" s="33"/>
      <c r="AN398" s="33"/>
      <c r="AO398" s="33"/>
      <c r="AP398" s="8"/>
      <c r="AQ398" s="40"/>
      <c r="AR398" s="40"/>
      <c r="AS398" s="40"/>
      <c r="AT398" s="40"/>
      <c r="AU398" s="40"/>
      <c r="AV398" s="40"/>
      <c r="AW398" s="40"/>
      <c r="AX398" s="40"/>
      <c r="AY398" s="231"/>
      <c r="BL398" s="12"/>
    </row>
    <row r="399" spans="1:64" s="5" customFormat="1" ht="20">
      <c r="A399" s="151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40"/>
      <c r="AB399" s="40"/>
      <c r="AC399" s="40"/>
      <c r="AD399" s="40"/>
      <c r="AE399" s="40"/>
      <c r="AF399" s="40"/>
      <c r="AG399" s="8"/>
      <c r="AH399" s="33"/>
      <c r="AI399" s="33"/>
      <c r="AJ399" s="33"/>
      <c r="AK399" s="33"/>
      <c r="AL399" s="33"/>
      <c r="AM399" s="33"/>
      <c r="AN399" s="33"/>
      <c r="AO399" s="33"/>
      <c r="AP399" s="8"/>
      <c r="AQ399" s="40"/>
      <c r="AR399" s="40"/>
      <c r="AS399" s="40"/>
      <c r="AT399" s="40"/>
      <c r="AU399" s="40"/>
      <c r="AV399" s="40"/>
      <c r="AW399" s="40"/>
      <c r="AX399" s="40"/>
      <c r="AY399" s="231"/>
      <c r="BL399" s="12"/>
    </row>
    <row r="400" spans="1:64" s="5" customFormat="1" ht="20">
      <c r="A400" s="151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40"/>
      <c r="AB400" s="40"/>
      <c r="AC400" s="40"/>
      <c r="AD400" s="40"/>
      <c r="AE400" s="40"/>
      <c r="AF400" s="40"/>
      <c r="AG400" s="8"/>
      <c r="AH400" s="33"/>
      <c r="AI400" s="33"/>
      <c r="AJ400" s="33"/>
      <c r="AK400" s="33"/>
      <c r="AL400" s="33"/>
      <c r="AM400" s="33"/>
      <c r="AN400" s="33"/>
      <c r="AO400" s="33"/>
      <c r="AP400" s="8"/>
      <c r="AQ400" s="40"/>
      <c r="AR400" s="40"/>
      <c r="AS400" s="40"/>
      <c r="AT400" s="40"/>
      <c r="AU400" s="40"/>
      <c r="AV400" s="40"/>
      <c r="AW400" s="40"/>
      <c r="AX400" s="40"/>
      <c r="AY400" s="231"/>
      <c r="BL400" s="12"/>
    </row>
    <row r="401" spans="1:64" s="5" customFormat="1" ht="20">
      <c r="A401" s="151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40"/>
      <c r="AB401" s="40"/>
      <c r="AC401" s="40"/>
      <c r="AD401" s="40"/>
      <c r="AE401" s="40"/>
      <c r="AF401" s="40"/>
      <c r="AG401" s="8"/>
      <c r="AH401" s="33"/>
      <c r="AI401" s="33"/>
      <c r="AJ401" s="33"/>
      <c r="AK401" s="33"/>
      <c r="AL401" s="33"/>
      <c r="AM401" s="33"/>
      <c r="AN401" s="33"/>
      <c r="AO401" s="33"/>
      <c r="AP401" s="8"/>
      <c r="AQ401" s="40"/>
      <c r="AR401" s="40"/>
      <c r="AS401" s="40"/>
      <c r="AT401" s="40"/>
      <c r="AU401" s="40"/>
      <c r="AV401" s="40"/>
      <c r="AW401" s="40"/>
      <c r="AX401" s="40"/>
      <c r="AY401" s="231"/>
      <c r="BL401" s="12"/>
    </row>
    <row r="402" spans="1:64" s="5" customFormat="1" ht="20">
      <c r="A402" s="151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40"/>
      <c r="AB402" s="40"/>
      <c r="AC402" s="40"/>
      <c r="AD402" s="40"/>
      <c r="AE402" s="40"/>
      <c r="AF402" s="40"/>
      <c r="AG402" s="8"/>
      <c r="AH402" s="33"/>
      <c r="AI402" s="33"/>
      <c r="AJ402" s="33"/>
      <c r="AK402" s="33"/>
      <c r="AL402" s="33"/>
      <c r="AM402" s="33"/>
      <c r="AN402" s="33"/>
      <c r="AO402" s="33"/>
      <c r="AP402" s="8"/>
      <c r="AQ402" s="40"/>
      <c r="AR402" s="40"/>
      <c r="AS402" s="40"/>
      <c r="AT402" s="40"/>
      <c r="AU402" s="40"/>
      <c r="AV402" s="40"/>
      <c r="AW402" s="40"/>
      <c r="AX402" s="40"/>
      <c r="AY402" s="231"/>
      <c r="BL402" s="12"/>
    </row>
    <row r="403" spans="1:64" s="5" customFormat="1" ht="20">
      <c r="A403" s="151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40"/>
      <c r="AB403" s="40"/>
      <c r="AC403" s="40"/>
      <c r="AD403" s="40"/>
      <c r="AE403" s="40"/>
      <c r="AF403" s="40"/>
      <c r="AG403" s="8"/>
      <c r="AH403" s="33"/>
      <c r="AI403" s="33"/>
      <c r="AJ403" s="33"/>
      <c r="AK403" s="33"/>
      <c r="AL403" s="33"/>
      <c r="AM403" s="33"/>
      <c r="AN403" s="33"/>
      <c r="AO403" s="33"/>
      <c r="AP403" s="8"/>
      <c r="AQ403" s="40"/>
      <c r="AR403" s="40"/>
      <c r="AS403" s="40"/>
      <c r="AT403" s="40"/>
      <c r="AU403" s="40"/>
      <c r="AV403" s="40"/>
      <c r="AW403" s="40"/>
      <c r="AX403" s="40"/>
      <c r="AY403" s="231"/>
      <c r="BL403" s="12"/>
    </row>
    <row r="404" spans="1:64" s="5" customFormat="1" ht="20">
      <c r="A404" s="151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40"/>
      <c r="AB404" s="40"/>
      <c r="AC404" s="40"/>
      <c r="AD404" s="40"/>
      <c r="AE404" s="40"/>
      <c r="AF404" s="40"/>
      <c r="AG404" s="8"/>
      <c r="AH404" s="33"/>
      <c r="AI404" s="33"/>
      <c r="AJ404" s="33"/>
      <c r="AK404" s="33"/>
      <c r="AL404" s="33"/>
      <c r="AM404" s="33"/>
      <c r="AN404" s="33"/>
      <c r="AO404" s="33"/>
      <c r="AP404" s="8"/>
      <c r="AQ404" s="40"/>
      <c r="AR404" s="40"/>
      <c r="AS404" s="40"/>
      <c r="AT404" s="40"/>
      <c r="AU404" s="40"/>
      <c r="AV404" s="40"/>
      <c r="AW404" s="40"/>
      <c r="AX404" s="40"/>
      <c r="AY404" s="231"/>
      <c r="BL404" s="12"/>
    </row>
    <row r="405" spans="1:64" s="5" customFormat="1" ht="20">
      <c r="A405" s="151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40"/>
      <c r="AB405" s="40"/>
      <c r="AC405" s="40"/>
      <c r="AD405" s="40"/>
      <c r="AE405" s="40"/>
      <c r="AF405" s="40"/>
      <c r="AG405" s="8"/>
      <c r="AH405" s="33"/>
      <c r="AI405" s="33"/>
      <c r="AJ405" s="33"/>
      <c r="AK405" s="33"/>
      <c r="AL405" s="33"/>
      <c r="AM405" s="33"/>
      <c r="AN405" s="33"/>
      <c r="AO405" s="33"/>
      <c r="AP405" s="8"/>
      <c r="AQ405" s="40"/>
      <c r="AR405" s="40"/>
      <c r="AS405" s="40"/>
      <c r="AT405" s="40"/>
      <c r="AU405" s="40"/>
      <c r="AV405" s="40"/>
      <c r="AW405" s="40"/>
      <c r="AX405" s="40"/>
      <c r="AY405" s="231"/>
      <c r="BL405" s="12"/>
    </row>
    <row r="406" spans="1:64" s="5" customFormat="1" ht="20">
      <c r="A406" s="151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40"/>
      <c r="AB406" s="40"/>
      <c r="AC406" s="40"/>
      <c r="AD406" s="40"/>
      <c r="AE406" s="40"/>
      <c r="AF406" s="40"/>
      <c r="AG406" s="8"/>
      <c r="AH406" s="33"/>
      <c r="AI406" s="33"/>
      <c r="AJ406" s="33"/>
      <c r="AK406" s="33"/>
      <c r="AL406" s="33"/>
      <c r="AM406" s="33"/>
      <c r="AN406" s="33"/>
      <c r="AO406" s="33"/>
      <c r="AP406" s="8"/>
      <c r="AQ406" s="40"/>
      <c r="AR406" s="40"/>
      <c r="AS406" s="40"/>
      <c r="AT406" s="40"/>
      <c r="AU406" s="40"/>
      <c r="AV406" s="40"/>
      <c r="AW406" s="40"/>
      <c r="AX406" s="40"/>
      <c r="AY406" s="231"/>
      <c r="BL406" s="12"/>
    </row>
    <row r="407" spans="1:64" s="5" customFormat="1" ht="20">
      <c r="A407" s="151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40"/>
      <c r="AB407" s="40"/>
      <c r="AC407" s="40"/>
      <c r="AD407" s="40"/>
      <c r="AE407" s="40"/>
      <c r="AF407" s="40"/>
      <c r="AG407" s="8"/>
      <c r="AH407" s="33"/>
      <c r="AI407" s="33"/>
      <c r="AJ407" s="33"/>
      <c r="AK407" s="33"/>
      <c r="AL407" s="33"/>
      <c r="AM407" s="33"/>
      <c r="AN407" s="33"/>
      <c r="AO407" s="33"/>
      <c r="AP407" s="8"/>
      <c r="AQ407" s="40"/>
      <c r="AR407" s="40"/>
      <c r="AS407" s="40"/>
      <c r="AT407" s="40"/>
      <c r="AU407" s="40"/>
      <c r="AV407" s="40"/>
      <c r="AW407" s="40"/>
      <c r="AX407" s="40"/>
      <c r="AY407" s="231"/>
      <c r="BL407" s="12"/>
    </row>
    <row r="408" spans="1:64" s="5" customFormat="1" ht="20">
      <c r="A408" s="151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40"/>
      <c r="AB408" s="40"/>
      <c r="AC408" s="40"/>
      <c r="AD408" s="40"/>
      <c r="AE408" s="40"/>
      <c r="AF408" s="40"/>
      <c r="AG408" s="8"/>
      <c r="AH408" s="33"/>
      <c r="AI408" s="33"/>
      <c r="AJ408" s="33"/>
      <c r="AK408" s="33"/>
      <c r="AL408" s="33"/>
      <c r="AM408" s="33"/>
      <c r="AN408" s="33"/>
      <c r="AO408" s="33"/>
      <c r="AP408" s="8"/>
      <c r="AQ408" s="40"/>
      <c r="AR408" s="40"/>
      <c r="AS408" s="40"/>
      <c r="AT408" s="40"/>
      <c r="AU408" s="40"/>
      <c r="AV408" s="40"/>
      <c r="AW408" s="40"/>
      <c r="AX408" s="40"/>
      <c r="AY408" s="231"/>
      <c r="BL408" s="12"/>
    </row>
    <row r="409" spans="1:64" s="5" customFormat="1" ht="20">
      <c r="A409" s="151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40"/>
      <c r="AB409" s="40"/>
      <c r="AC409" s="40"/>
      <c r="AD409" s="40"/>
      <c r="AE409" s="40"/>
      <c r="AF409" s="40"/>
      <c r="AG409" s="8"/>
      <c r="AH409" s="33"/>
      <c r="AI409" s="33"/>
      <c r="AJ409" s="33"/>
      <c r="AK409" s="33"/>
      <c r="AL409" s="33"/>
      <c r="AM409" s="33"/>
      <c r="AN409" s="33"/>
      <c r="AO409" s="33"/>
      <c r="AP409" s="8"/>
      <c r="AQ409" s="40"/>
      <c r="AR409" s="40"/>
      <c r="AS409" s="40"/>
      <c r="AT409" s="40"/>
      <c r="AU409" s="40"/>
      <c r="AV409" s="40"/>
      <c r="AW409" s="40"/>
      <c r="AX409" s="40"/>
      <c r="AY409" s="231"/>
      <c r="BL409" s="12"/>
    </row>
    <row r="410" spans="1:64" s="5" customFormat="1" ht="20">
      <c r="A410" s="151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40"/>
      <c r="AB410" s="40"/>
      <c r="AC410" s="40"/>
      <c r="AD410" s="40"/>
      <c r="AE410" s="40"/>
      <c r="AF410" s="40"/>
      <c r="AG410" s="8"/>
      <c r="AH410" s="33"/>
      <c r="AI410" s="33"/>
      <c r="AJ410" s="33"/>
      <c r="AK410" s="33"/>
      <c r="AL410" s="33"/>
      <c r="AM410" s="33"/>
      <c r="AN410" s="33"/>
      <c r="AO410" s="33"/>
      <c r="AP410" s="8"/>
      <c r="AQ410" s="40"/>
      <c r="AR410" s="40"/>
      <c r="AS410" s="40"/>
      <c r="AT410" s="40"/>
      <c r="AU410" s="40"/>
      <c r="AV410" s="40"/>
      <c r="AW410" s="40"/>
      <c r="AX410" s="40"/>
      <c r="AY410" s="231"/>
      <c r="BL410" s="12"/>
    </row>
    <row r="411" spans="1:64" s="5" customFormat="1" ht="20">
      <c r="A411" s="151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40"/>
      <c r="AB411" s="40"/>
      <c r="AC411" s="40"/>
      <c r="AD411" s="40"/>
      <c r="AE411" s="40"/>
      <c r="AF411" s="40"/>
      <c r="AG411" s="8"/>
      <c r="AH411" s="33"/>
      <c r="AI411" s="33"/>
      <c r="AJ411" s="33"/>
      <c r="AK411" s="33"/>
      <c r="AL411" s="33"/>
      <c r="AM411" s="33"/>
      <c r="AN411" s="33"/>
      <c r="AO411" s="33"/>
      <c r="AP411" s="8"/>
      <c r="AQ411" s="40"/>
      <c r="AR411" s="40"/>
      <c r="AS411" s="40"/>
      <c r="AT411" s="40"/>
      <c r="AU411" s="40"/>
      <c r="AV411" s="40"/>
      <c r="AW411" s="40"/>
      <c r="AX411" s="40"/>
      <c r="AY411" s="231"/>
      <c r="BL411" s="12"/>
    </row>
    <row r="412" spans="1:64" s="5" customFormat="1" ht="20">
      <c r="A412" s="151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40"/>
      <c r="AB412" s="40"/>
      <c r="AC412" s="40"/>
      <c r="AD412" s="40"/>
      <c r="AE412" s="40"/>
      <c r="AF412" s="40"/>
      <c r="AG412" s="8"/>
      <c r="AH412" s="33"/>
      <c r="AI412" s="33"/>
      <c r="AJ412" s="33"/>
      <c r="AK412" s="33"/>
      <c r="AL412" s="33"/>
      <c r="AM412" s="33"/>
      <c r="AN412" s="33"/>
      <c r="AO412" s="33"/>
      <c r="AP412" s="8"/>
      <c r="AQ412" s="40"/>
      <c r="AR412" s="40"/>
      <c r="AS412" s="40"/>
      <c r="AT412" s="40"/>
      <c r="AU412" s="40"/>
      <c r="AV412" s="40"/>
      <c r="AW412" s="40"/>
      <c r="AX412" s="40"/>
      <c r="AY412" s="231"/>
      <c r="BL412" s="12"/>
    </row>
    <row r="413" spans="1:64" s="5" customFormat="1" ht="20">
      <c r="A413" s="151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40"/>
      <c r="AB413" s="40"/>
      <c r="AC413" s="40"/>
      <c r="AD413" s="40"/>
      <c r="AE413" s="40"/>
      <c r="AF413" s="40"/>
      <c r="AG413" s="8"/>
      <c r="AH413" s="33"/>
      <c r="AI413" s="33"/>
      <c r="AJ413" s="33"/>
      <c r="AK413" s="33"/>
      <c r="AL413" s="33"/>
      <c r="AM413" s="33"/>
      <c r="AN413" s="33"/>
      <c r="AO413" s="33"/>
      <c r="AP413" s="8"/>
      <c r="AQ413" s="40"/>
      <c r="AR413" s="40"/>
      <c r="AS413" s="40"/>
      <c r="AT413" s="40"/>
      <c r="AU413" s="40"/>
      <c r="AV413" s="40"/>
      <c r="AW413" s="40"/>
      <c r="AX413" s="40"/>
      <c r="AY413" s="231"/>
      <c r="BL413" s="12"/>
    </row>
    <row r="414" spans="1:64" s="5" customFormat="1" ht="20">
      <c r="A414" s="151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40"/>
      <c r="AB414" s="40"/>
      <c r="AC414" s="40"/>
      <c r="AD414" s="40"/>
      <c r="AE414" s="40"/>
      <c r="AF414" s="40"/>
      <c r="AG414" s="8"/>
      <c r="AH414" s="33"/>
      <c r="AI414" s="33"/>
      <c r="AJ414" s="33"/>
      <c r="AK414" s="33"/>
      <c r="AL414" s="33"/>
      <c r="AM414" s="33"/>
      <c r="AN414" s="33"/>
      <c r="AO414" s="33"/>
      <c r="AP414" s="8"/>
      <c r="AQ414" s="40"/>
      <c r="AR414" s="40"/>
      <c r="AS414" s="40"/>
      <c r="AT414" s="40"/>
      <c r="AU414" s="40"/>
      <c r="AV414" s="40"/>
      <c r="AW414" s="40"/>
      <c r="AX414" s="40"/>
      <c r="AY414" s="231"/>
      <c r="BL414" s="12"/>
    </row>
    <row r="415" spans="1:64" s="5" customFormat="1" ht="20">
      <c r="A415" s="151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40"/>
      <c r="AB415" s="40"/>
      <c r="AC415" s="40"/>
      <c r="AD415" s="40"/>
      <c r="AE415" s="40"/>
      <c r="AF415" s="40"/>
      <c r="AG415" s="8"/>
      <c r="AH415" s="33"/>
      <c r="AI415" s="33"/>
      <c r="AJ415" s="33"/>
      <c r="AK415" s="33"/>
      <c r="AL415" s="33"/>
      <c r="AM415" s="33"/>
      <c r="AN415" s="33"/>
      <c r="AO415" s="33"/>
      <c r="AP415" s="8"/>
      <c r="AQ415" s="40"/>
      <c r="AR415" s="40"/>
      <c r="AS415" s="40"/>
      <c r="AT415" s="40"/>
      <c r="AU415" s="40"/>
      <c r="AV415" s="40"/>
      <c r="AW415" s="40"/>
      <c r="AX415" s="40"/>
      <c r="AY415" s="231"/>
      <c r="BL415" s="12"/>
    </row>
    <row r="416" spans="1:64" s="5" customFormat="1" ht="20">
      <c r="A416" s="151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40"/>
      <c r="AB416" s="40"/>
      <c r="AC416" s="40"/>
      <c r="AD416" s="40"/>
      <c r="AE416" s="40"/>
      <c r="AF416" s="40"/>
      <c r="AG416" s="8"/>
      <c r="AH416" s="33"/>
      <c r="AI416" s="33"/>
      <c r="AJ416" s="33"/>
      <c r="AK416" s="33"/>
      <c r="AL416" s="33"/>
      <c r="AM416" s="33"/>
      <c r="AN416" s="33"/>
      <c r="AO416" s="33"/>
      <c r="AP416" s="8"/>
      <c r="AQ416" s="40"/>
      <c r="AR416" s="40"/>
      <c r="AS416" s="40"/>
      <c r="AT416" s="40"/>
      <c r="AU416" s="40"/>
      <c r="AV416" s="40"/>
      <c r="AW416" s="40"/>
      <c r="AX416" s="40"/>
      <c r="AY416" s="231"/>
      <c r="BL416" s="12"/>
    </row>
    <row r="417" spans="1:64" s="5" customFormat="1" ht="20">
      <c r="A417" s="151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40"/>
      <c r="AB417" s="40"/>
      <c r="AC417" s="40"/>
      <c r="AD417" s="40"/>
      <c r="AE417" s="40"/>
      <c r="AF417" s="40"/>
      <c r="AG417" s="8"/>
      <c r="AH417" s="33"/>
      <c r="AI417" s="33"/>
      <c r="AJ417" s="33"/>
      <c r="AK417" s="33"/>
      <c r="AL417" s="33"/>
      <c r="AM417" s="33"/>
      <c r="AN417" s="33"/>
      <c r="AO417" s="33"/>
      <c r="AP417" s="8"/>
      <c r="AQ417" s="40"/>
      <c r="AR417" s="40"/>
      <c r="AS417" s="40"/>
      <c r="AT417" s="40"/>
      <c r="AU417" s="40"/>
      <c r="AV417" s="40"/>
      <c r="AW417" s="40"/>
      <c r="AX417" s="40"/>
      <c r="AY417" s="231"/>
      <c r="BL417" s="12"/>
    </row>
    <row r="418" spans="1:64" s="5" customFormat="1" ht="20">
      <c r="A418" s="151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40"/>
      <c r="AB418" s="40"/>
      <c r="AC418" s="40"/>
      <c r="AD418" s="40"/>
      <c r="AE418" s="40"/>
      <c r="AF418" s="40"/>
      <c r="AG418" s="8"/>
      <c r="AH418" s="33"/>
      <c r="AI418" s="33"/>
      <c r="AJ418" s="33"/>
      <c r="AK418" s="33"/>
      <c r="AL418" s="33"/>
      <c r="AM418" s="33"/>
      <c r="AN418" s="33"/>
      <c r="AO418" s="33"/>
      <c r="AP418" s="8"/>
      <c r="AQ418" s="40"/>
      <c r="AR418" s="40"/>
      <c r="AS418" s="40"/>
      <c r="AT418" s="40"/>
      <c r="AU418" s="40"/>
      <c r="AV418" s="40"/>
      <c r="AW418" s="40"/>
      <c r="AX418" s="40"/>
      <c r="AY418" s="231"/>
      <c r="BL418" s="12"/>
    </row>
    <row r="419" spans="1:64" s="5" customFormat="1" ht="20">
      <c r="A419" s="151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40"/>
      <c r="AB419" s="40"/>
      <c r="AC419" s="40"/>
      <c r="AD419" s="40"/>
      <c r="AE419" s="40"/>
      <c r="AF419" s="40"/>
      <c r="AG419" s="8"/>
      <c r="AH419" s="33"/>
      <c r="AI419" s="33"/>
      <c r="AJ419" s="33"/>
      <c r="AK419" s="33"/>
      <c r="AL419" s="33"/>
      <c r="AM419" s="33"/>
      <c r="AN419" s="33"/>
      <c r="AO419" s="33"/>
      <c r="AP419" s="8"/>
      <c r="AQ419" s="40"/>
      <c r="AR419" s="40"/>
      <c r="AS419" s="40"/>
      <c r="AT419" s="40"/>
      <c r="AU419" s="40"/>
      <c r="AV419" s="40"/>
      <c r="AW419" s="40"/>
      <c r="AX419" s="40"/>
      <c r="AY419" s="231"/>
      <c r="BL419" s="12"/>
    </row>
    <row r="420" spans="1:64" s="5" customFormat="1" ht="20">
      <c r="A420" s="151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40"/>
      <c r="AB420" s="40"/>
      <c r="AC420" s="40"/>
      <c r="AD420" s="40"/>
      <c r="AE420" s="40"/>
      <c r="AF420" s="40"/>
      <c r="AG420" s="8"/>
      <c r="AH420" s="33"/>
      <c r="AI420" s="33"/>
      <c r="AJ420" s="33"/>
      <c r="AK420" s="33"/>
      <c r="AL420" s="33"/>
      <c r="AM420" s="33"/>
      <c r="AN420" s="33"/>
      <c r="AO420" s="33"/>
      <c r="AP420" s="8"/>
      <c r="AQ420" s="40"/>
      <c r="AR420" s="40"/>
      <c r="AS420" s="40"/>
      <c r="AT420" s="40"/>
      <c r="AU420" s="40"/>
      <c r="AV420" s="40"/>
      <c r="AW420" s="40"/>
      <c r="AX420" s="40"/>
      <c r="AY420" s="231"/>
      <c r="BL420" s="12"/>
    </row>
    <row r="421" spans="1:64" s="5" customFormat="1" ht="20">
      <c r="A421" s="151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40"/>
      <c r="AB421" s="40"/>
      <c r="AC421" s="40"/>
      <c r="AD421" s="40"/>
      <c r="AE421" s="40"/>
      <c r="AF421" s="40"/>
      <c r="AG421" s="8"/>
      <c r="AH421" s="33"/>
      <c r="AI421" s="33"/>
      <c r="AJ421" s="33"/>
      <c r="AK421" s="33"/>
      <c r="AL421" s="33"/>
      <c r="AM421" s="33"/>
      <c r="AN421" s="33"/>
      <c r="AO421" s="33"/>
      <c r="AP421" s="8"/>
      <c r="AQ421" s="40"/>
      <c r="AR421" s="40"/>
      <c r="AS421" s="40"/>
      <c r="AT421" s="40"/>
      <c r="AU421" s="40"/>
      <c r="AV421" s="40"/>
      <c r="AW421" s="40"/>
      <c r="AX421" s="40"/>
      <c r="AY421" s="231"/>
      <c r="BL421" s="12"/>
    </row>
    <row r="422" spans="1:64" s="5" customFormat="1" ht="20">
      <c r="A422" s="151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40"/>
      <c r="AB422" s="40"/>
      <c r="AC422" s="40"/>
      <c r="AD422" s="40"/>
      <c r="AE422" s="40"/>
      <c r="AF422" s="40"/>
      <c r="AG422" s="8"/>
      <c r="AH422" s="33"/>
      <c r="AI422" s="33"/>
      <c r="AJ422" s="33"/>
      <c r="AK422" s="33"/>
      <c r="AL422" s="33"/>
      <c r="AM422" s="33"/>
      <c r="AN422" s="33"/>
      <c r="AO422" s="33"/>
      <c r="AP422" s="8"/>
      <c r="AQ422" s="40"/>
      <c r="AR422" s="40"/>
      <c r="AS422" s="40"/>
      <c r="AT422" s="40"/>
      <c r="AU422" s="40"/>
      <c r="AV422" s="40"/>
      <c r="AW422" s="40"/>
      <c r="AX422" s="40"/>
      <c r="AY422" s="231"/>
      <c r="BL422" s="12"/>
    </row>
    <row r="423" spans="1:64" s="5" customFormat="1" ht="20">
      <c r="A423" s="151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40"/>
      <c r="AB423" s="40"/>
      <c r="AC423" s="40"/>
      <c r="AD423" s="40"/>
      <c r="AE423" s="40"/>
      <c r="AF423" s="40"/>
      <c r="AG423" s="8"/>
      <c r="AH423" s="33"/>
      <c r="AI423" s="33"/>
      <c r="AJ423" s="33"/>
      <c r="AK423" s="33"/>
      <c r="AL423" s="33"/>
      <c r="AM423" s="33"/>
      <c r="AN423" s="33"/>
      <c r="AO423" s="33"/>
      <c r="AP423" s="8"/>
      <c r="AQ423" s="40"/>
      <c r="AR423" s="40"/>
      <c r="AS423" s="40"/>
      <c r="AT423" s="40"/>
      <c r="AU423" s="40"/>
      <c r="AV423" s="40"/>
      <c r="AW423" s="40"/>
      <c r="AX423" s="40"/>
      <c r="AY423" s="231"/>
      <c r="BL423" s="12"/>
    </row>
    <row r="424" spans="1:64" s="5" customFormat="1" ht="20">
      <c r="A424" s="151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40"/>
      <c r="AB424" s="40"/>
      <c r="AC424" s="40"/>
      <c r="AD424" s="40"/>
      <c r="AE424" s="40"/>
      <c r="AF424" s="40"/>
      <c r="AG424" s="8"/>
      <c r="AH424" s="33"/>
      <c r="AI424" s="33"/>
      <c r="AJ424" s="33"/>
      <c r="AK424" s="33"/>
      <c r="AL424" s="33"/>
      <c r="AM424" s="33"/>
      <c r="AN424" s="33"/>
      <c r="AO424" s="33"/>
      <c r="AP424" s="8"/>
      <c r="AQ424" s="40"/>
      <c r="AR424" s="40"/>
      <c r="AS424" s="40"/>
      <c r="AT424" s="40"/>
      <c r="AU424" s="40"/>
      <c r="AV424" s="40"/>
      <c r="AW424" s="40"/>
      <c r="AX424" s="40"/>
      <c r="AY424" s="231"/>
      <c r="BL424" s="12"/>
    </row>
    <row r="425" spans="1:64" s="5" customFormat="1" ht="20">
      <c r="A425" s="151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40"/>
      <c r="AB425" s="40"/>
      <c r="AC425" s="40"/>
      <c r="AD425" s="40"/>
      <c r="AE425" s="40"/>
      <c r="AF425" s="40"/>
      <c r="AG425" s="8"/>
      <c r="AH425" s="33"/>
      <c r="AI425" s="33"/>
      <c r="AJ425" s="33"/>
      <c r="AK425" s="33"/>
      <c r="AL425" s="33"/>
      <c r="AM425" s="33"/>
      <c r="AN425" s="33"/>
      <c r="AO425" s="33"/>
      <c r="AP425" s="8"/>
      <c r="AQ425" s="40"/>
      <c r="AR425" s="40"/>
      <c r="AS425" s="40"/>
      <c r="AT425" s="40"/>
      <c r="AU425" s="40"/>
      <c r="AV425" s="40"/>
      <c r="AW425" s="40"/>
      <c r="AX425" s="40"/>
      <c r="AY425" s="231"/>
      <c r="BL425" s="12"/>
    </row>
    <row r="426" spans="1:64" s="5" customFormat="1" ht="20">
      <c r="A426" s="151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40"/>
      <c r="AB426" s="40"/>
      <c r="AC426" s="40"/>
      <c r="AD426" s="40"/>
      <c r="AE426" s="40"/>
      <c r="AF426" s="40"/>
      <c r="AG426" s="8"/>
      <c r="AH426" s="33"/>
      <c r="AI426" s="33"/>
      <c r="AJ426" s="33"/>
      <c r="AK426" s="33"/>
      <c r="AL426" s="33"/>
      <c r="AM426" s="33"/>
      <c r="AN426" s="33"/>
      <c r="AO426" s="33"/>
      <c r="AP426" s="8"/>
      <c r="AQ426" s="40"/>
      <c r="AR426" s="40"/>
      <c r="AS426" s="40"/>
      <c r="AT426" s="40"/>
      <c r="AU426" s="40"/>
      <c r="AV426" s="40"/>
      <c r="AW426" s="40"/>
      <c r="AX426" s="40"/>
      <c r="AY426" s="231"/>
      <c r="BL426" s="12"/>
    </row>
    <row r="427" spans="1:64" s="5" customFormat="1" ht="20">
      <c r="A427" s="151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40"/>
      <c r="AB427" s="40"/>
      <c r="AC427" s="40"/>
      <c r="AD427" s="40"/>
      <c r="AE427" s="40"/>
      <c r="AF427" s="40"/>
      <c r="AG427" s="8"/>
      <c r="AH427" s="33"/>
      <c r="AI427" s="33"/>
      <c r="AJ427" s="33"/>
      <c r="AK427" s="33"/>
      <c r="AL427" s="33"/>
      <c r="AM427" s="33"/>
      <c r="AN427" s="33"/>
      <c r="AO427" s="33"/>
      <c r="AP427" s="8"/>
      <c r="AQ427" s="40"/>
      <c r="AR427" s="40"/>
      <c r="AS427" s="40"/>
      <c r="AT427" s="40"/>
      <c r="AU427" s="40"/>
      <c r="AV427" s="40"/>
      <c r="AW427" s="40"/>
      <c r="AX427" s="40"/>
      <c r="AY427" s="231"/>
      <c r="BL427" s="12"/>
    </row>
    <row r="428" spans="1:64" s="5" customFormat="1" ht="20">
      <c r="A428" s="151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40"/>
      <c r="AB428" s="40"/>
      <c r="AC428" s="40"/>
      <c r="AD428" s="40"/>
      <c r="AE428" s="40"/>
      <c r="AF428" s="40"/>
      <c r="AG428" s="8"/>
      <c r="AH428" s="33"/>
      <c r="AI428" s="33"/>
      <c r="AJ428" s="33"/>
      <c r="AK428" s="33"/>
      <c r="AL428" s="33"/>
      <c r="AM428" s="33"/>
      <c r="AN428" s="33"/>
      <c r="AO428" s="33"/>
      <c r="AP428" s="8"/>
      <c r="AQ428" s="40"/>
      <c r="AR428" s="40"/>
      <c r="AS428" s="40"/>
      <c r="AT428" s="40"/>
      <c r="AU428" s="40"/>
      <c r="AV428" s="40"/>
      <c r="AW428" s="40"/>
      <c r="AX428" s="40"/>
      <c r="AY428" s="231"/>
      <c r="BL428" s="12"/>
    </row>
    <row r="429" spans="1:64" s="5" customFormat="1" ht="20">
      <c r="A429" s="151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40"/>
      <c r="AB429" s="40"/>
      <c r="AC429" s="40"/>
      <c r="AD429" s="40"/>
      <c r="AE429" s="40"/>
      <c r="AF429" s="40"/>
      <c r="AG429" s="8"/>
      <c r="AH429" s="33"/>
      <c r="AI429" s="33"/>
      <c r="AJ429" s="33"/>
      <c r="AK429" s="33"/>
      <c r="AL429" s="33"/>
      <c r="AM429" s="33"/>
      <c r="AN429" s="33"/>
      <c r="AO429" s="33"/>
      <c r="AP429" s="8"/>
      <c r="AQ429" s="40"/>
      <c r="AR429" s="40"/>
      <c r="AS429" s="40"/>
      <c r="AT429" s="40"/>
      <c r="AU429" s="40"/>
      <c r="AV429" s="40"/>
      <c r="AW429" s="40"/>
      <c r="AX429" s="40"/>
      <c r="AY429" s="231"/>
      <c r="BL429" s="12"/>
    </row>
    <row r="430" spans="1:64" s="5" customFormat="1" ht="20">
      <c r="A430" s="151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40"/>
      <c r="AB430" s="40"/>
      <c r="AC430" s="40"/>
      <c r="AD430" s="40"/>
      <c r="AE430" s="40"/>
      <c r="AF430" s="40"/>
      <c r="AG430" s="8"/>
      <c r="AH430" s="33"/>
      <c r="AI430" s="33"/>
      <c r="AJ430" s="33"/>
      <c r="AK430" s="33"/>
      <c r="AL430" s="33"/>
      <c r="AM430" s="33"/>
      <c r="AN430" s="33"/>
      <c r="AO430" s="33"/>
      <c r="AP430" s="8"/>
      <c r="AQ430" s="40"/>
      <c r="AR430" s="40"/>
      <c r="AS430" s="40"/>
      <c r="AT430" s="40"/>
      <c r="AU430" s="40"/>
      <c r="AV430" s="40"/>
      <c r="AW430" s="40"/>
      <c r="AX430" s="40"/>
      <c r="AY430" s="231"/>
      <c r="BL430" s="12"/>
    </row>
    <row r="431" spans="1:64" s="5" customFormat="1" ht="20">
      <c r="A431" s="151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40"/>
      <c r="AB431" s="40"/>
      <c r="AC431" s="40"/>
      <c r="AD431" s="40"/>
      <c r="AE431" s="40"/>
      <c r="AF431" s="40"/>
      <c r="AG431" s="8"/>
      <c r="AH431" s="33"/>
      <c r="AI431" s="33"/>
      <c r="AJ431" s="33"/>
      <c r="AK431" s="33"/>
      <c r="AL431" s="33"/>
      <c r="AM431" s="33"/>
      <c r="AN431" s="33"/>
      <c r="AO431" s="33"/>
      <c r="AP431" s="8"/>
      <c r="AQ431" s="40"/>
      <c r="AR431" s="40"/>
      <c r="AS431" s="40"/>
      <c r="AT431" s="40"/>
      <c r="AU431" s="40"/>
      <c r="AV431" s="40"/>
      <c r="AW431" s="40"/>
      <c r="AX431" s="40"/>
      <c r="AY431" s="231"/>
      <c r="BL431" s="12"/>
    </row>
    <row r="432" spans="1:64" s="5" customFormat="1" ht="20">
      <c r="A432" s="151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40"/>
      <c r="AB432" s="40"/>
      <c r="AC432" s="40"/>
      <c r="AD432" s="40"/>
      <c r="AE432" s="40"/>
      <c r="AF432" s="40"/>
      <c r="AG432" s="8"/>
      <c r="AH432" s="33"/>
      <c r="AI432" s="33"/>
      <c r="AJ432" s="33"/>
      <c r="AK432" s="33"/>
      <c r="AL432" s="33"/>
      <c r="AM432" s="33"/>
      <c r="AN432" s="33"/>
      <c r="AO432" s="33"/>
      <c r="AP432" s="8"/>
      <c r="AQ432" s="40"/>
      <c r="AR432" s="40"/>
      <c r="AS432" s="40"/>
      <c r="AT432" s="40"/>
      <c r="AU432" s="40"/>
      <c r="AV432" s="40"/>
      <c r="AW432" s="40"/>
      <c r="AX432" s="40"/>
      <c r="AY432" s="231"/>
      <c r="BL432" s="12"/>
    </row>
    <row r="433" spans="1:64" s="5" customFormat="1" ht="20">
      <c r="A433" s="151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40"/>
      <c r="AB433" s="40"/>
      <c r="AC433" s="40"/>
      <c r="AD433" s="40"/>
      <c r="AE433" s="40"/>
      <c r="AF433" s="40"/>
      <c r="AG433" s="8"/>
      <c r="AH433" s="33"/>
      <c r="AI433" s="33"/>
      <c r="AJ433" s="33"/>
      <c r="AK433" s="33"/>
      <c r="AL433" s="33"/>
      <c r="AM433" s="33"/>
      <c r="AN433" s="33"/>
      <c r="AO433" s="33"/>
      <c r="AP433" s="8"/>
      <c r="AQ433" s="40"/>
      <c r="AR433" s="40"/>
      <c r="AS433" s="40"/>
      <c r="AT433" s="40"/>
      <c r="AU433" s="40"/>
      <c r="AV433" s="40"/>
      <c r="AW433" s="40"/>
      <c r="AX433" s="40"/>
      <c r="AY433" s="231"/>
      <c r="BL433" s="12"/>
    </row>
    <row r="434" spans="1:64" s="5" customFormat="1" ht="20">
      <c r="A434" s="151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40"/>
      <c r="AB434" s="40"/>
      <c r="AC434" s="40"/>
      <c r="AD434" s="40"/>
      <c r="AE434" s="40"/>
      <c r="AF434" s="40"/>
      <c r="AG434" s="8"/>
      <c r="AH434" s="33"/>
      <c r="AI434" s="33"/>
      <c r="AJ434" s="33"/>
      <c r="AK434" s="33"/>
      <c r="AL434" s="33"/>
      <c r="AM434" s="33"/>
      <c r="AN434" s="33"/>
      <c r="AO434" s="33"/>
      <c r="AP434" s="8"/>
      <c r="AQ434" s="40"/>
      <c r="AR434" s="40"/>
      <c r="AS434" s="40"/>
      <c r="AT434" s="40"/>
      <c r="AU434" s="40"/>
      <c r="AV434" s="40"/>
      <c r="AW434" s="40"/>
      <c r="AX434" s="40"/>
      <c r="AY434" s="231"/>
      <c r="BL434" s="12"/>
    </row>
    <row r="435" spans="1:64" s="5" customFormat="1" ht="20">
      <c r="A435" s="151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40"/>
      <c r="AB435" s="40"/>
      <c r="AC435" s="40"/>
      <c r="AD435" s="40"/>
      <c r="AE435" s="40"/>
      <c r="AF435" s="40"/>
      <c r="AG435" s="8"/>
      <c r="AH435" s="33"/>
      <c r="AI435" s="33"/>
      <c r="AJ435" s="33"/>
      <c r="AK435" s="33"/>
      <c r="AL435" s="33"/>
      <c r="AM435" s="33"/>
      <c r="AN435" s="33"/>
      <c r="AO435" s="33"/>
      <c r="AP435" s="8"/>
      <c r="AQ435" s="40"/>
      <c r="AR435" s="40"/>
      <c r="AS435" s="40"/>
      <c r="AT435" s="40"/>
      <c r="AU435" s="40"/>
      <c r="AV435" s="40"/>
      <c r="AW435" s="40"/>
      <c r="AX435" s="40"/>
      <c r="AY435" s="231"/>
      <c r="BL435" s="12"/>
    </row>
    <row r="436" spans="1:64" s="5" customFormat="1" ht="20">
      <c r="A436" s="151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40"/>
      <c r="AB436" s="40"/>
      <c r="AC436" s="40"/>
      <c r="AD436" s="40"/>
      <c r="AE436" s="40"/>
      <c r="AF436" s="40"/>
      <c r="AG436" s="8"/>
      <c r="AH436" s="33"/>
      <c r="AI436" s="33"/>
      <c r="AJ436" s="33"/>
      <c r="AK436" s="33"/>
      <c r="AL436" s="33"/>
      <c r="AM436" s="33"/>
      <c r="AN436" s="33"/>
      <c r="AO436" s="33"/>
      <c r="AP436" s="8"/>
      <c r="AQ436" s="40"/>
      <c r="AR436" s="40"/>
      <c r="AS436" s="40"/>
      <c r="AT436" s="40"/>
      <c r="AU436" s="40"/>
      <c r="AV436" s="40"/>
      <c r="AW436" s="40"/>
      <c r="AX436" s="40"/>
      <c r="AY436" s="231"/>
      <c r="BL436" s="12"/>
    </row>
    <row r="437" spans="1:64" s="5" customFormat="1" ht="20">
      <c r="A437" s="151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40"/>
      <c r="AB437" s="40"/>
      <c r="AC437" s="40"/>
      <c r="AD437" s="40"/>
      <c r="AE437" s="40"/>
      <c r="AF437" s="40"/>
      <c r="AG437" s="8"/>
      <c r="AH437" s="33"/>
      <c r="AI437" s="33"/>
      <c r="AJ437" s="33"/>
      <c r="AK437" s="33"/>
      <c r="AL437" s="33"/>
      <c r="AM437" s="33"/>
      <c r="AN437" s="33"/>
      <c r="AO437" s="33"/>
      <c r="AP437" s="8"/>
      <c r="AQ437" s="40"/>
      <c r="AR437" s="40"/>
      <c r="AS437" s="40"/>
      <c r="AT437" s="40"/>
      <c r="AU437" s="40"/>
      <c r="AV437" s="40"/>
      <c r="AW437" s="40"/>
      <c r="AX437" s="40"/>
      <c r="AY437" s="231"/>
      <c r="BL437" s="12"/>
    </row>
    <row r="438" spans="1:64" s="5" customFormat="1" ht="20">
      <c r="A438" s="151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40"/>
      <c r="AB438" s="40"/>
      <c r="AC438" s="40"/>
      <c r="AD438" s="40"/>
      <c r="AE438" s="40"/>
      <c r="AF438" s="40"/>
      <c r="AG438" s="8"/>
      <c r="AH438" s="33"/>
      <c r="AI438" s="33"/>
      <c r="AJ438" s="33"/>
      <c r="AK438" s="33"/>
      <c r="AL438" s="33"/>
      <c r="AM438" s="33"/>
      <c r="AN438" s="33"/>
      <c r="AO438" s="33"/>
      <c r="AP438" s="8"/>
      <c r="AQ438" s="40"/>
      <c r="AR438" s="40"/>
      <c r="AS438" s="40"/>
      <c r="AT438" s="40"/>
      <c r="AU438" s="40"/>
      <c r="AV438" s="40"/>
      <c r="AW438" s="40"/>
      <c r="AX438" s="40"/>
      <c r="AY438" s="231"/>
      <c r="BL438" s="12"/>
    </row>
    <row r="439" spans="1:64" s="5" customFormat="1" ht="20">
      <c r="A439" s="151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40"/>
      <c r="AB439" s="40"/>
      <c r="AC439" s="40"/>
      <c r="AD439" s="40"/>
      <c r="AE439" s="40"/>
      <c r="AF439" s="40"/>
      <c r="AG439" s="8"/>
      <c r="AH439" s="33"/>
      <c r="AI439" s="33"/>
      <c r="AJ439" s="33"/>
      <c r="AK439" s="33"/>
      <c r="AL439" s="33"/>
      <c r="AM439" s="33"/>
      <c r="AN439" s="33"/>
      <c r="AO439" s="33"/>
      <c r="AP439" s="8"/>
      <c r="AQ439" s="40"/>
      <c r="AR439" s="40"/>
      <c r="AS439" s="40"/>
      <c r="AT439" s="40"/>
      <c r="AU439" s="40"/>
      <c r="AV439" s="40"/>
      <c r="AW439" s="40"/>
      <c r="AX439" s="40"/>
      <c r="AY439" s="231"/>
      <c r="BL439" s="12"/>
    </row>
    <row r="440" spans="1:64" s="5" customFormat="1" ht="20">
      <c r="A440" s="151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40"/>
      <c r="AB440" s="40"/>
      <c r="AC440" s="40"/>
      <c r="AD440" s="40"/>
      <c r="AE440" s="40"/>
      <c r="AF440" s="40"/>
      <c r="AG440" s="8"/>
      <c r="AH440" s="33"/>
      <c r="AI440" s="33"/>
      <c r="AJ440" s="33"/>
      <c r="AK440" s="33"/>
      <c r="AL440" s="33"/>
      <c r="AM440" s="33"/>
      <c r="AN440" s="33"/>
      <c r="AO440" s="33"/>
      <c r="AP440" s="8"/>
      <c r="AQ440" s="40"/>
      <c r="AR440" s="40"/>
      <c r="AS440" s="40"/>
      <c r="AT440" s="40"/>
      <c r="AU440" s="40"/>
      <c r="AV440" s="40"/>
      <c r="AW440" s="40"/>
      <c r="AX440" s="40"/>
      <c r="AY440" s="231"/>
      <c r="BL440" s="12"/>
    </row>
    <row r="441" spans="1:64" s="5" customFormat="1" ht="20">
      <c r="A441" s="151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40"/>
      <c r="AB441" s="40"/>
      <c r="AC441" s="40"/>
      <c r="AD441" s="40"/>
      <c r="AE441" s="40"/>
      <c r="AF441" s="40"/>
      <c r="AG441" s="8"/>
      <c r="AH441" s="33"/>
      <c r="AI441" s="33"/>
      <c r="AJ441" s="33"/>
      <c r="AK441" s="33"/>
      <c r="AL441" s="33"/>
      <c r="AM441" s="33"/>
      <c r="AN441" s="33"/>
      <c r="AO441" s="33"/>
      <c r="AP441" s="8"/>
      <c r="AQ441" s="40"/>
      <c r="AR441" s="40"/>
      <c r="AS441" s="40"/>
      <c r="AT441" s="40"/>
      <c r="AU441" s="40"/>
      <c r="AV441" s="40"/>
      <c r="AW441" s="40"/>
      <c r="AX441" s="40"/>
      <c r="AY441" s="231"/>
      <c r="BL441" s="12"/>
    </row>
    <row r="442" spans="1:64" s="5" customFormat="1" ht="20">
      <c r="A442" s="151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40"/>
      <c r="AB442" s="40"/>
      <c r="AC442" s="40"/>
      <c r="AD442" s="40"/>
      <c r="AE442" s="40"/>
      <c r="AF442" s="40"/>
      <c r="AG442" s="8"/>
      <c r="AH442" s="33"/>
      <c r="AI442" s="33"/>
      <c r="AJ442" s="33"/>
      <c r="AK442" s="33"/>
      <c r="AL442" s="33"/>
      <c r="AM442" s="33"/>
      <c r="AN442" s="33"/>
      <c r="AO442" s="33"/>
      <c r="AP442" s="8"/>
      <c r="AQ442" s="40"/>
      <c r="AR442" s="40"/>
      <c r="AS442" s="40"/>
      <c r="AT442" s="40"/>
      <c r="AU442" s="40"/>
      <c r="AV442" s="40"/>
      <c r="AW442" s="40"/>
      <c r="AX442" s="40"/>
      <c r="AY442" s="231"/>
      <c r="BL442" s="12"/>
    </row>
    <row r="443" spans="1:64" s="5" customFormat="1" ht="20">
      <c r="A443" s="151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40"/>
      <c r="AB443" s="40"/>
      <c r="AC443" s="40"/>
      <c r="AD443" s="40"/>
      <c r="AE443" s="40"/>
      <c r="AF443" s="40"/>
      <c r="AG443" s="8"/>
      <c r="AH443" s="33"/>
      <c r="AI443" s="33"/>
      <c r="AJ443" s="33"/>
      <c r="AK443" s="33"/>
      <c r="AL443" s="33"/>
      <c r="AM443" s="33"/>
      <c r="AN443" s="33"/>
      <c r="AO443" s="33"/>
      <c r="AP443" s="8"/>
      <c r="AQ443" s="40"/>
      <c r="AR443" s="40"/>
      <c r="AS443" s="40"/>
      <c r="AT443" s="40"/>
      <c r="AU443" s="40"/>
      <c r="AV443" s="40"/>
      <c r="AW443" s="40"/>
      <c r="AX443" s="40"/>
      <c r="AY443" s="231"/>
      <c r="BL443" s="12"/>
    </row>
    <row r="444" spans="1:64" s="5" customFormat="1" ht="20">
      <c r="A444" s="151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40"/>
      <c r="AB444" s="40"/>
      <c r="AC444" s="40"/>
      <c r="AD444" s="40"/>
      <c r="AE444" s="40"/>
      <c r="AF444" s="40"/>
      <c r="AG444" s="8"/>
      <c r="AH444" s="33"/>
      <c r="AI444" s="33"/>
      <c r="AJ444" s="33"/>
      <c r="AK444" s="33"/>
      <c r="AL444" s="33"/>
      <c r="AM444" s="33"/>
      <c r="AN444" s="33"/>
      <c r="AO444" s="33"/>
      <c r="AP444" s="8"/>
      <c r="AQ444" s="40"/>
      <c r="AR444" s="40"/>
      <c r="AS444" s="40"/>
      <c r="AT444" s="40"/>
      <c r="AU444" s="40"/>
      <c r="AV444" s="40"/>
      <c r="AW444" s="40"/>
      <c r="AX444" s="40"/>
      <c r="AY444" s="231"/>
      <c r="BL444" s="12"/>
    </row>
    <row r="445" spans="1:64" s="5" customFormat="1" ht="20">
      <c r="A445" s="151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40"/>
      <c r="AB445" s="40"/>
      <c r="AC445" s="40"/>
      <c r="AD445" s="40"/>
      <c r="AE445" s="40"/>
      <c r="AF445" s="40"/>
      <c r="AG445" s="8"/>
      <c r="AH445" s="33"/>
      <c r="AI445" s="33"/>
      <c r="AJ445" s="33"/>
      <c r="AK445" s="33"/>
      <c r="AL445" s="33"/>
      <c r="AM445" s="33"/>
      <c r="AN445" s="33"/>
      <c r="AO445" s="33"/>
      <c r="AP445" s="8"/>
      <c r="AQ445" s="40"/>
      <c r="AR445" s="40"/>
      <c r="AS445" s="40"/>
      <c r="AT445" s="40"/>
      <c r="AU445" s="40"/>
      <c r="AV445" s="40"/>
      <c r="AW445" s="40"/>
      <c r="AX445" s="40"/>
      <c r="AY445" s="231"/>
      <c r="BL445" s="12"/>
    </row>
    <row r="446" spans="1:64" s="5" customFormat="1" ht="20">
      <c r="A446" s="151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40"/>
      <c r="AB446" s="40"/>
      <c r="AC446" s="40"/>
      <c r="AD446" s="40"/>
      <c r="AE446" s="40"/>
      <c r="AF446" s="40"/>
      <c r="AG446" s="8"/>
      <c r="AH446" s="33"/>
      <c r="AI446" s="33"/>
      <c r="AJ446" s="33"/>
      <c r="AK446" s="33"/>
      <c r="AL446" s="33"/>
      <c r="AM446" s="33"/>
      <c r="AN446" s="33"/>
      <c r="AO446" s="33"/>
      <c r="AP446" s="8"/>
      <c r="AQ446" s="40"/>
      <c r="AR446" s="40"/>
      <c r="AS446" s="40"/>
      <c r="AT446" s="40"/>
      <c r="AU446" s="40"/>
      <c r="AV446" s="40"/>
      <c r="AW446" s="40"/>
      <c r="AX446" s="40"/>
      <c r="AY446" s="231"/>
      <c r="BL446" s="12"/>
    </row>
    <row r="447" spans="1:64" s="5" customFormat="1" ht="20">
      <c r="A447" s="151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40"/>
      <c r="AB447" s="40"/>
      <c r="AC447" s="40"/>
      <c r="AD447" s="40"/>
      <c r="AE447" s="40"/>
      <c r="AF447" s="40"/>
      <c r="AG447" s="8"/>
      <c r="AH447" s="33"/>
      <c r="AI447" s="33"/>
      <c r="AJ447" s="33"/>
      <c r="AK447" s="33"/>
      <c r="AL447" s="33"/>
      <c r="AM447" s="33"/>
      <c r="AN447" s="33"/>
      <c r="AO447" s="33"/>
      <c r="AP447" s="8"/>
      <c r="AQ447" s="40"/>
      <c r="AR447" s="40"/>
      <c r="AS447" s="40"/>
      <c r="AT447" s="40"/>
      <c r="AU447" s="40"/>
      <c r="AV447" s="40"/>
      <c r="AW447" s="40"/>
      <c r="AX447" s="40"/>
      <c r="AY447" s="231"/>
      <c r="BL447" s="12"/>
    </row>
    <row r="448" spans="1:64" s="5" customFormat="1" ht="20">
      <c r="A448" s="151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40"/>
      <c r="AB448" s="40"/>
      <c r="AC448" s="40"/>
      <c r="AD448" s="40"/>
      <c r="AE448" s="40"/>
      <c r="AF448" s="40"/>
      <c r="AG448" s="8"/>
      <c r="AH448" s="33"/>
      <c r="AI448" s="33"/>
      <c r="AJ448" s="33"/>
      <c r="AK448" s="33"/>
      <c r="AL448" s="33"/>
      <c r="AM448" s="33"/>
      <c r="AN448" s="33"/>
      <c r="AO448" s="33"/>
      <c r="AP448" s="8"/>
      <c r="AQ448" s="40"/>
      <c r="AR448" s="40"/>
      <c r="AS448" s="40"/>
      <c r="AT448" s="40"/>
      <c r="AU448" s="40"/>
      <c r="AV448" s="40"/>
      <c r="AW448" s="40"/>
      <c r="AX448" s="40"/>
      <c r="AY448" s="231"/>
      <c r="BL448" s="12"/>
    </row>
    <row r="449" spans="1:64" s="5" customFormat="1" ht="20">
      <c r="A449" s="151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40"/>
      <c r="AB449" s="40"/>
      <c r="AC449" s="40"/>
      <c r="AD449" s="40"/>
      <c r="AE449" s="40"/>
      <c r="AF449" s="40"/>
      <c r="AG449" s="8"/>
      <c r="AH449" s="33"/>
      <c r="AI449" s="33"/>
      <c r="AJ449" s="33"/>
      <c r="AK449" s="33"/>
      <c r="AL449" s="33"/>
      <c r="AM449" s="33"/>
      <c r="AN449" s="33"/>
      <c r="AO449" s="33"/>
      <c r="AP449" s="8"/>
      <c r="AQ449" s="40"/>
      <c r="AR449" s="40"/>
      <c r="AS449" s="40"/>
      <c r="AT449" s="40"/>
      <c r="AU449" s="40"/>
      <c r="AV449" s="40"/>
      <c r="AW449" s="40"/>
      <c r="AX449" s="40"/>
      <c r="AY449" s="231"/>
      <c r="BL449" s="12"/>
    </row>
    <row r="450" spans="1:64" s="5" customFormat="1" ht="20">
      <c r="A450" s="151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40"/>
      <c r="AB450" s="40"/>
      <c r="AC450" s="40"/>
      <c r="AD450" s="40"/>
      <c r="AE450" s="40"/>
      <c r="AF450" s="40"/>
      <c r="AG450" s="8"/>
      <c r="AH450" s="33"/>
      <c r="AI450" s="33"/>
      <c r="AJ450" s="33"/>
      <c r="AK450" s="33"/>
      <c r="AL450" s="33"/>
      <c r="AM450" s="33"/>
      <c r="AN450" s="33"/>
      <c r="AO450" s="33"/>
      <c r="AP450" s="8"/>
      <c r="AQ450" s="40"/>
      <c r="AR450" s="40"/>
      <c r="AS450" s="40"/>
      <c r="AT450" s="40"/>
      <c r="AU450" s="40"/>
      <c r="AV450" s="40"/>
      <c r="AW450" s="40"/>
      <c r="AX450" s="40"/>
      <c r="AY450" s="231"/>
      <c r="BL450" s="12"/>
    </row>
    <row r="451" spans="1:64" s="5" customFormat="1" ht="20">
      <c r="A451" s="151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40"/>
      <c r="AB451" s="40"/>
      <c r="AC451" s="40"/>
      <c r="AD451" s="40"/>
      <c r="AE451" s="40"/>
      <c r="AF451" s="40"/>
      <c r="AG451" s="8"/>
      <c r="AH451" s="33"/>
      <c r="AI451" s="33"/>
      <c r="AJ451" s="33"/>
      <c r="AK451" s="33"/>
      <c r="AL451" s="33"/>
      <c r="AM451" s="33"/>
      <c r="AN451" s="33"/>
      <c r="AO451" s="33"/>
      <c r="AP451" s="8"/>
      <c r="AQ451" s="40"/>
      <c r="AR451" s="40"/>
      <c r="AS451" s="40"/>
      <c r="AT451" s="40"/>
      <c r="AU451" s="40"/>
      <c r="AV451" s="40"/>
      <c r="AW451" s="40"/>
      <c r="AX451" s="40"/>
      <c r="AY451" s="231"/>
      <c r="BL451" s="12"/>
    </row>
    <row r="452" spans="1:64" s="5" customFormat="1" ht="20">
      <c r="A452" s="151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40"/>
      <c r="AB452" s="40"/>
      <c r="AC452" s="40"/>
      <c r="AD452" s="40"/>
      <c r="AE452" s="40"/>
      <c r="AF452" s="40"/>
      <c r="AG452" s="8"/>
      <c r="AH452" s="33"/>
      <c r="AI452" s="33"/>
      <c r="AJ452" s="33"/>
      <c r="AK452" s="33"/>
      <c r="AL452" s="33"/>
      <c r="AM452" s="33"/>
      <c r="AN452" s="33"/>
      <c r="AO452" s="33"/>
      <c r="AP452" s="8"/>
      <c r="AQ452" s="40"/>
      <c r="AR452" s="40"/>
      <c r="AS452" s="40"/>
      <c r="AT452" s="40"/>
      <c r="AU452" s="40"/>
      <c r="AV452" s="40"/>
      <c r="AW452" s="40"/>
      <c r="AX452" s="40"/>
      <c r="AY452" s="231"/>
      <c r="BL452" s="12"/>
    </row>
    <row r="453" spans="1:64" s="5" customFormat="1" ht="20">
      <c r="A453" s="151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40"/>
      <c r="AB453" s="40"/>
      <c r="AC453" s="40"/>
      <c r="AD453" s="40"/>
      <c r="AE453" s="40"/>
      <c r="AF453" s="40"/>
      <c r="AG453" s="8"/>
      <c r="AH453" s="33"/>
      <c r="AI453" s="33"/>
      <c r="AJ453" s="33"/>
      <c r="AK453" s="33"/>
      <c r="AL453" s="33"/>
      <c r="AM453" s="33"/>
      <c r="AN453" s="33"/>
      <c r="AO453" s="33"/>
      <c r="AP453" s="8"/>
      <c r="AQ453" s="40"/>
      <c r="AR453" s="40"/>
      <c r="AS453" s="40"/>
      <c r="AT453" s="40"/>
      <c r="AU453" s="40"/>
      <c r="AV453" s="40"/>
      <c r="AW453" s="40"/>
      <c r="AX453" s="40"/>
      <c r="AY453" s="231"/>
      <c r="BL453" s="12"/>
    </row>
    <row r="454" spans="1:64" s="5" customFormat="1" ht="20">
      <c r="A454" s="151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40"/>
      <c r="AB454" s="40"/>
      <c r="AC454" s="40"/>
      <c r="AD454" s="40"/>
      <c r="AE454" s="40"/>
      <c r="AF454" s="40"/>
      <c r="AG454" s="8"/>
      <c r="AH454" s="33"/>
      <c r="AI454" s="33"/>
      <c r="AJ454" s="33"/>
      <c r="AK454" s="33"/>
      <c r="AL454" s="33"/>
      <c r="AM454" s="33"/>
      <c r="AN454" s="33"/>
      <c r="AO454" s="33"/>
      <c r="AP454" s="8"/>
      <c r="AQ454" s="40"/>
      <c r="AR454" s="40"/>
      <c r="AS454" s="40"/>
      <c r="AT454" s="40"/>
      <c r="AU454" s="40"/>
      <c r="AV454" s="40"/>
      <c r="AW454" s="40"/>
      <c r="AX454" s="40"/>
      <c r="AY454" s="231"/>
      <c r="BL454" s="12"/>
    </row>
    <row r="455" spans="1:64" s="5" customFormat="1" ht="20">
      <c r="A455" s="151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40"/>
      <c r="AB455" s="40"/>
      <c r="AC455" s="40"/>
      <c r="AD455" s="40"/>
      <c r="AE455" s="40"/>
      <c r="AF455" s="40"/>
      <c r="AG455" s="8"/>
      <c r="AH455" s="33"/>
      <c r="AI455" s="33"/>
      <c r="AJ455" s="33"/>
      <c r="AK455" s="33"/>
      <c r="AL455" s="33"/>
      <c r="AM455" s="33"/>
      <c r="AN455" s="33"/>
      <c r="AO455" s="33"/>
      <c r="AP455" s="8"/>
      <c r="AQ455" s="40"/>
      <c r="AR455" s="40"/>
      <c r="AS455" s="40"/>
      <c r="AT455" s="40"/>
      <c r="AU455" s="40"/>
      <c r="AV455" s="40"/>
      <c r="AW455" s="40"/>
      <c r="AX455" s="40"/>
      <c r="AY455" s="231"/>
      <c r="BL455" s="12"/>
    </row>
    <row r="456" spans="1:64" s="5" customFormat="1" ht="20">
      <c r="A456" s="151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40"/>
      <c r="AB456" s="40"/>
      <c r="AC456" s="40"/>
      <c r="AD456" s="40"/>
      <c r="AE456" s="40"/>
      <c r="AF456" s="40"/>
      <c r="AG456" s="8"/>
      <c r="AH456" s="33"/>
      <c r="AI456" s="33"/>
      <c r="AJ456" s="33"/>
      <c r="AK456" s="33"/>
      <c r="AL456" s="33"/>
      <c r="AM456" s="33"/>
      <c r="AN456" s="33"/>
      <c r="AO456" s="33"/>
      <c r="AP456" s="8"/>
      <c r="AQ456" s="40"/>
      <c r="AR456" s="40"/>
      <c r="AS456" s="40"/>
      <c r="AT456" s="40"/>
      <c r="AU456" s="40"/>
      <c r="AV456" s="40"/>
      <c r="AW456" s="40"/>
      <c r="AX456" s="40"/>
      <c r="AY456" s="231"/>
      <c r="BL456" s="12"/>
    </row>
    <row r="457" spans="1:64" s="5" customFormat="1" ht="20">
      <c r="A457" s="151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40"/>
      <c r="AB457" s="40"/>
      <c r="AC457" s="40"/>
      <c r="AD457" s="40"/>
      <c r="AE457" s="40"/>
      <c r="AF457" s="40"/>
      <c r="AG457" s="8"/>
      <c r="AH457" s="33"/>
      <c r="AI457" s="33"/>
      <c r="AJ457" s="33"/>
      <c r="AK457" s="33"/>
      <c r="AL457" s="33"/>
      <c r="AM457" s="33"/>
      <c r="AN457" s="33"/>
      <c r="AO457" s="33"/>
      <c r="AP457" s="8"/>
      <c r="AQ457" s="40"/>
      <c r="AR457" s="40"/>
      <c r="AS457" s="40"/>
      <c r="AT457" s="40"/>
      <c r="AU457" s="40"/>
      <c r="AV457" s="40"/>
      <c r="AW457" s="40"/>
      <c r="AX457" s="40"/>
      <c r="AY457" s="231"/>
      <c r="BL457" s="12"/>
    </row>
    <row r="458" spans="1:64" s="5" customFormat="1" ht="20">
      <c r="A458" s="151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40"/>
      <c r="AB458" s="40"/>
      <c r="AC458" s="40"/>
      <c r="AD458" s="40"/>
      <c r="AE458" s="40"/>
      <c r="AF458" s="40"/>
      <c r="AG458" s="8"/>
      <c r="AH458" s="33"/>
      <c r="AI458" s="33"/>
      <c r="AJ458" s="33"/>
      <c r="AK458" s="33"/>
      <c r="AL458" s="33"/>
      <c r="AM458" s="33"/>
      <c r="AN458" s="33"/>
      <c r="AO458" s="33"/>
      <c r="AP458" s="8"/>
      <c r="AQ458" s="40"/>
      <c r="AR458" s="40"/>
      <c r="AS458" s="40"/>
      <c r="AT458" s="40"/>
      <c r="AU458" s="40"/>
      <c r="AV458" s="40"/>
      <c r="AW458" s="40"/>
      <c r="AX458" s="40"/>
      <c r="AY458" s="231"/>
      <c r="BL458" s="12"/>
    </row>
    <row r="459" spans="1:64" s="5" customFormat="1" ht="20">
      <c r="A459" s="151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40"/>
      <c r="AB459" s="40"/>
      <c r="AC459" s="40"/>
      <c r="AD459" s="40"/>
      <c r="AE459" s="40"/>
      <c r="AF459" s="40"/>
      <c r="AG459" s="8"/>
      <c r="AH459" s="33"/>
      <c r="AI459" s="33"/>
      <c r="AJ459" s="33"/>
      <c r="AK459" s="33"/>
      <c r="AL459" s="33"/>
      <c r="AM459" s="33"/>
      <c r="AN459" s="33"/>
      <c r="AO459" s="33"/>
      <c r="AP459" s="8"/>
      <c r="AQ459" s="40"/>
      <c r="AR459" s="40"/>
      <c r="AS459" s="40"/>
      <c r="AT459" s="40"/>
      <c r="AU459" s="40"/>
      <c r="AV459" s="40"/>
      <c r="AW459" s="40"/>
      <c r="AX459" s="40"/>
      <c r="AY459" s="231"/>
      <c r="BL459" s="12"/>
    </row>
    <row r="460" spans="1:64" s="5" customFormat="1" ht="20">
      <c r="A460" s="151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40"/>
      <c r="AB460" s="40"/>
      <c r="AC460" s="40"/>
      <c r="AD460" s="40"/>
      <c r="AE460" s="40"/>
      <c r="AF460" s="40"/>
      <c r="AG460" s="8"/>
      <c r="AH460" s="33"/>
      <c r="AI460" s="33"/>
      <c r="AJ460" s="33"/>
      <c r="AK460" s="33"/>
      <c r="AL460" s="33"/>
      <c r="AM460" s="33"/>
      <c r="AN460" s="33"/>
      <c r="AO460" s="33"/>
      <c r="AP460" s="8"/>
      <c r="AQ460" s="40"/>
      <c r="AR460" s="40"/>
      <c r="AS460" s="40"/>
      <c r="AT460" s="40"/>
      <c r="AU460" s="40"/>
      <c r="AV460" s="40"/>
      <c r="AW460" s="40"/>
      <c r="AX460" s="40"/>
      <c r="AY460" s="231"/>
      <c r="BL460" s="12"/>
    </row>
    <row r="461" spans="1:64" s="5" customFormat="1" ht="20">
      <c r="A461" s="151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40"/>
      <c r="AB461" s="40"/>
      <c r="AC461" s="40"/>
      <c r="AD461" s="40"/>
      <c r="AE461" s="40"/>
      <c r="AF461" s="40"/>
      <c r="AG461" s="8"/>
      <c r="AH461" s="33"/>
      <c r="AI461" s="33"/>
      <c r="AJ461" s="33"/>
      <c r="AK461" s="33"/>
      <c r="AL461" s="33"/>
      <c r="AM461" s="33"/>
      <c r="AN461" s="33"/>
      <c r="AO461" s="33"/>
      <c r="AP461" s="8"/>
      <c r="AQ461" s="40"/>
      <c r="AR461" s="40"/>
      <c r="AS461" s="40"/>
      <c r="AT461" s="40"/>
      <c r="AU461" s="40"/>
      <c r="AV461" s="40"/>
      <c r="AW461" s="40"/>
      <c r="AX461" s="40"/>
      <c r="AY461" s="231"/>
      <c r="BL461" s="12"/>
    </row>
    <row r="462" spans="1:64" s="5" customFormat="1" ht="20">
      <c r="A462" s="151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40"/>
      <c r="AB462" s="40"/>
      <c r="AC462" s="40"/>
      <c r="AD462" s="40"/>
      <c r="AE462" s="40"/>
      <c r="AF462" s="40"/>
      <c r="AG462" s="8"/>
      <c r="AH462" s="33"/>
      <c r="AI462" s="33"/>
      <c r="AJ462" s="33"/>
      <c r="AK462" s="33"/>
      <c r="AL462" s="33"/>
      <c r="AM462" s="33"/>
      <c r="AN462" s="33"/>
      <c r="AO462" s="33"/>
      <c r="AP462" s="8"/>
      <c r="AQ462" s="40"/>
      <c r="AR462" s="40"/>
      <c r="AS462" s="40"/>
      <c r="AT462" s="40"/>
      <c r="AU462" s="40"/>
      <c r="AV462" s="40"/>
      <c r="AW462" s="40"/>
      <c r="AX462" s="40"/>
      <c r="AY462" s="231"/>
      <c r="BL462" s="12"/>
    </row>
    <row r="463" spans="1:64" s="5" customFormat="1" ht="20">
      <c r="A463" s="151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40"/>
      <c r="AB463" s="40"/>
      <c r="AC463" s="40"/>
      <c r="AD463" s="40"/>
      <c r="AE463" s="40"/>
      <c r="AF463" s="40"/>
      <c r="AG463" s="8"/>
      <c r="AH463" s="33"/>
      <c r="AI463" s="33"/>
      <c r="AJ463" s="33"/>
      <c r="AK463" s="33"/>
      <c r="AL463" s="33"/>
      <c r="AM463" s="33"/>
      <c r="AN463" s="33"/>
      <c r="AO463" s="33"/>
      <c r="AP463" s="8"/>
      <c r="AQ463" s="40"/>
      <c r="AR463" s="40"/>
      <c r="AS463" s="40"/>
      <c r="AT463" s="40"/>
      <c r="AU463" s="40"/>
      <c r="AV463" s="40"/>
      <c r="AW463" s="40"/>
      <c r="AX463" s="40"/>
      <c r="AY463" s="231"/>
      <c r="BL463" s="12"/>
    </row>
    <row r="464" spans="1:64" s="5" customFormat="1" ht="20">
      <c r="A464" s="151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40"/>
      <c r="AB464" s="40"/>
      <c r="AC464" s="40"/>
      <c r="AD464" s="40"/>
      <c r="AE464" s="40"/>
      <c r="AF464" s="40"/>
      <c r="AG464" s="8"/>
      <c r="AH464" s="33"/>
      <c r="AI464" s="33"/>
      <c r="AJ464" s="33"/>
      <c r="AK464" s="33"/>
      <c r="AL464" s="33"/>
      <c r="AM464" s="33"/>
      <c r="AN464" s="33"/>
      <c r="AO464" s="33"/>
      <c r="AP464" s="8"/>
      <c r="AQ464" s="40"/>
      <c r="AR464" s="40"/>
      <c r="AS464" s="40"/>
      <c r="AT464" s="40"/>
      <c r="AU464" s="40"/>
      <c r="AV464" s="40"/>
      <c r="AW464" s="40"/>
      <c r="AX464" s="40"/>
      <c r="AY464" s="231"/>
      <c r="BL464" s="12"/>
    </row>
    <row r="465" spans="1:64" s="5" customFormat="1" ht="20">
      <c r="A465" s="151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40"/>
      <c r="AB465" s="40"/>
      <c r="AC465" s="40"/>
      <c r="AD465" s="40"/>
      <c r="AE465" s="40"/>
      <c r="AF465" s="40"/>
      <c r="AG465" s="8"/>
      <c r="AH465" s="33"/>
      <c r="AI465" s="33"/>
      <c r="AJ465" s="33"/>
      <c r="AK465" s="33"/>
      <c r="AL465" s="33"/>
      <c r="AM465" s="33"/>
      <c r="AN465" s="33"/>
      <c r="AO465" s="33"/>
      <c r="AP465" s="8"/>
      <c r="AQ465" s="40"/>
      <c r="AR465" s="40"/>
      <c r="AS465" s="40"/>
      <c r="AT465" s="40"/>
      <c r="AU465" s="40"/>
      <c r="AV465" s="40"/>
      <c r="AW465" s="40"/>
      <c r="AX465" s="40"/>
      <c r="AY465" s="231"/>
      <c r="BL465" s="12"/>
    </row>
    <row r="466" spans="1:64" s="5" customFormat="1" ht="20">
      <c r="A466" s="151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40"/>
      <c r="AB466" s="40"/>
      <c r="AC466" s="40"/>
      <c r="AD466" s="40"/>
      <c r="AE466" s="40"/>
      <c r="AF466" s="40"/>
      <c r="AG466" s="8"/>
      <c r="AH466" s="33"/>
      <c r="AI466" s="33"/>
      <c r="AJ466" s="33"/>
      <c r="AK466" s="33"/>
      <c r="AL466" s="33"/>
      <c r="AM466" s="33"/>
      <c r="AN466" s="33"/>
      <c r="AO466" s="33"/>
      <c r="AP466" s="8"/>
      <c r="AQ466" s="40"/>
      <c r="AR466" s="40"/>
      <c r="AS466" s="40"/>
      <c r="AT466" s="40"/>
      <c r="AU466" s="40"/>
      <c r="AV466" s="40"/>
      <c r="AW466" s="40"/>
      <c r="AX466" s="40"/>
      <c r="AY466" s="231"/>
      <c r="BL466" s="12"/>
    </row>
    <row r="467" spans="1:64" s="5" customFormat="1" ht="20">
      <c r="A467" s="151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40"/>
      <c r="AB467" s="40"/>
      <c r="AC467" s="40"/>
      <c r="AD467" s="40"/>
      <c r="AE467" s="40"/>
      <c r="AF467" s="40"/>
      <c r="AG467" s="8"/>
      <c r="AH467" s="33"/>
      <c r="AI467" s="33"/>
      <c r="AJ467" s="33"/>
      <c r="AK467" s="33"/>
      <c r="AL467" s="33"/>
      <c r="AM467" s="33"/>
      <c r="AN467" s="33"/>
      <c r="AO467" s="33"/>
      <c r="AP467" s="8"/>
      <c r="AQ467" s="40"/>
      <c r="AR467" s="40"/>
      <c r="AS467" s="40"/>
      <c r="AT467" s="40"/>
      <c r="AU467" s="40"/>
      <c r="AV467" s="40"/>
      <c r="AW467" s="40"/>
      <c r="AX467" s="40"/>
      <c r="AY467" s="231"/>
      <c r="BL467" s="12"/>
    </row>
    <row r="468" spans="1:64" s="5" customFormat="1" ht="20">
      <c r="A468" s="151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40"/>
      <c r="AB468" s="40"/>
      <c r="AC468" s="40"/>
      <c r="AD468" s="40"/>
      <c r="AE468" s="40"/>
      <c r="AF468" s="40"/>
      <c r="AG468" s="8"/>
      <c r="AH468" s="33"/>
      <c r="AI468" s="33"/>
      <c r="AJ468" s="33"/>
      <c r="AK468" s="33"/>
      <c r="AL468" s="33"/>
      <c r="AM468" s="33"/>
      <c r="AN468" s="33"/>
      <c r="AO468" s="33"/>
      <c r="AP468" s="8"/>
      <c r="AQ468" s="40"/>
      <c r="AR468" s="40"/>
      <c r="AS468" s="40"/>
      <c r="AT468" s="40"/>
      <c r="AU468" s="40"/>
      <c r="AV468" s="40"/>
      <c r="AW468" s="40"/>
      <c r="AX468" s="40"/>
      <c r="AY468" s="231"/>
      <c r="BL468" s="12"/>
    </row>
    <row r="469" spans="1:64" s="5" customFormat="1" ht="20">
      <c r="A469" s="151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40"/>
      <c r="AB469" s="40"/>
      <c r="AC469" s="40"/>
      <c r="AD469" s="40"/>
      <c r="AE469" s="40"/>
      <c r="AF469" s="40"/>
      <c r="AG469" s="8"/>
      <c r="AH469" s="33"/>
      <c r="AI469" s="33"/>
      <c r="AJ469" s="33"/>
      <c r="AK469" s="33"/>
      <c r="AL469" s="33"/>
      <c r="AM469" s="33"/>
      <c r="AN469" s="33"/>
      <c r="AO469" s="33"/>
      <c r="AP469" s="8"/>
      <c r="AQ469" s="40"/>
      <c r="AR469" s="40"/>
      <c r="AS469" s="40"/>
      <c r="AT469" s="40"/>
      <c r="AU469" s="40"/>
      <c r="AV469" s="40"/>
      <c r="AW469" s="40"/>
      <c r="AX469" s="40"/>
      <c r="AY469" s="231"/>
      <c r="BL469" s="12"/>
    </row>
    <row r="470" spans="1:64" s="5" customFormat="1" ht="20">
      <c r="A470" s="151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40"/>
      <c r="AB470" s="40"/>
      <c r="AC470" s="40"/>
      <c r="AD470" s="40"/>
      <c r="AE470" s="40"/>
      <c r="AF470" s="40"/>
      <c r="AG470" s="8"/>
      <c r="AH470" s="33"/>
      <c r="AI470" s="33"/>
      <c r="AJ470" s="33"/>
      <c r="AK470" s="33"/>
      <c r="AL470" s="33"/>
      <c r="AM470" s="33"/>
      <c r="AN470" s="33"/>
      <c r="AO470" s="33"/>
      <c r="AP470" s="8"/>
      <c r="AQ470" s="40"/>
      <c r="AR470" s="40"/>
      <c r="AS470" s="40"/>
      <c r="AT470" s="40"/>
      <c r="AU470" s="40"/>
      <c r="AV470" s="40"/>
      <c r="AW470" s="40"/>
      <c r="AX470" s="40"/>
      <c r="AY470" s="231"/>
      <c r="BL470" s="12"/>
    </row>
    <row r="471" spans="1:64" s="5" customFormat="1" ht="20">
      <c r="A471" s="151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40"/>
      <c r="AB471" s="40"/>
      <c r="AC471" s="40"/>
      <c r="AD471" s="40"/>
      <c r="AE471" s="40"/>
      <c r="AF471" s="40"/>
      <c r="AG471" s="8"/>
      <c r="AH471" s="33"/>
      <c r="AI471" s="33"/>
      <c r="AJ471" s="33"/>
      <c r="AK471" s="33"/>
      <c r="AL471" s="33"/>
      <c r="AM471" s="33"/>
      <c r="AN471" s="33"/>
      <c r="AO471" s="33"/>
      <c r="AP471" s="8"/>
      <c r="AQ471" s="40"/>
      <c r="AR471" s="40"/>
      <c r="AS471" s="40"/>
      <c r="AT471" s="40"/>
      <c r="AU471" s="40"/>
      <c r="AV471" s="40"/>
      <c r="AW471" s="40"/>
      <c r="AX471" s="40"/>
      <c r="AY471" s="231"/>
      <c r="BL471" s="12"/>
    </row>
    <row r="472" spans="1:64" s="5" customFormat="1" ht="20">
      <c r="A472" s="151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40"/>
      <c r="AB472" s="40"/>
      <c r="AC472" s="40"/>
      <c r="AD472" s="40"/>
      <c r="AE472" s="40"/>
      <c r="AF472" s="40"/>
      <c r="AG472" s="8"/>
      <c r="AH472" s="33"/>
      <c r="AI472" s="33"/>
      <c r="AJ472" s="33"/>
      <c r="AK472" s="33"/>
      <c r="AL472" s="33"/>
      <c r="AM472" s="33"/>
      <c r="AN472" s="33"/>
      <c r="AO472" s="33"/>
      <c r="AP472" s="8"/>
      <c r="AQ472" s="40"/>
      <c r="AR472" s="40"/>
      <c r="AS472" s="40"/>
      <c r="AT472" s="40"/>
      <c r="AU472" s="40"/>
      <c r="AV472" s="40"/>
      <c r="AW472" s="40"/>
      <c r="AX472" s="40"/>
      <c r="AY472" s="231"/>
      <c r="BL472" s="12"/>
    </row>
    <row r="473" spans="1:64" s="5" customFormat="1" ht="20">
      <c r="A473" s="151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40"/>
      <c r="AB473" s="40"/>
      <c r="AC473" s="40"/>
      <c r="AD473" s="40"/>
      <c r="AE473" s="40"/>
      <c r="AF473" s="40"/>
      <c r="AG473" s="8"/>
      <c r="AH473" s="33"/>
      <c r="AI473" s="33"/>
      <c r="AJ473" s="33"/>
      <c r="AK473" s="33"/>
      <c r="AL473" s="33"/>
      <c r="AM473" s="33"/>
      <c r="AN473" s="33"/>
      <c r="AO473" s="33"/>
      <c r="AP473" s="8"/>
      <c r="AQ473" s="40"/>
      <c r="AR473" s="40"/>
      <c r="AS473" s="40"/>
      <c r="AT473" s="40"/>
      <c r="AU473" s="40"/>
      <c r="AV473" s="40"/>
      <c r="AW473" s="40"/>
      <c r="AX473" s="40"/>
      <c r="AY473" s="231"/>
      <c r="BL473" s="12"/>
    </row>
    <row r="474" spans="1:64" s="5" customFormat="1" ht="20">
      <c r="A474" s="151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40"/>
      <c r="AB474" s="40"/>
      <c r="AC474" s="40"/>
      <c r="AD474" s="40"/>
      <c r="AE474" s="40"/>
      <c r="AF474" s="40"/>
      <c r="AG474" s="8"/>
      <c r="AH474" s="33"/>
      <c r="AI474" s="33"/>
      <c r="AJ474" s="33"/>
      <c r="AK474" s="33"/>
      <c r="AL474" s="33"/>
      <c r="AM474" s="33"/>
      <c r="AN474" s="33"/>
      <c r="AO474" s="33"/>
      <c r="AP474" s="8"/>
      <c r="AQ474" s="40"/>
      <c r="AR474" s="40"/>
      <c r="AS474" s="40"/>
      <c r="AT474" s="40"/>
      <c r="AU474" s="40"/>
      <c r="AV474" s="40"/>
      <c r="AW474" s="40"/>
      <c r="AX474" s="40"/>
      <c r="AY474" s="231"/>
      <c r="BL474" s="12"/>
    </row>
    <row r="475" spans="1:64" s="5" customFormat="1" ht="20">
      <c r="A475" s="151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40"/>
      <c r="AB475" s="40"/>
      <c r="AC475" s="40"/>
      <c r="AD475" s="40"/>
      <c r="AE475" s="40"/>
      <c r="AF475" s="40"/>
      <c r="AG475" s="8"/>
      <c r="AH475" s="33"/>
      <c r="AI475" s="33"/>
      <c r="AJ475" s="33"/>
      <c r="AK475" s="33"/>
      <c r="AL475" s="33"/>
      <c r="AM475" s="33"/>
      <c r="AN475" s="33"/>
      <c r="AO475" s="33"/>
      <c r="AP475" s="8"/>
      <c r="AQ475" s="40"/>
      <c r="AR475" s="40"/>
      <c r="AS475" s="40"/>
      <c r="AT475" s="40"/>
      <c r="AU475" s="40"/>
      <c r="AV475" s="40"/>
      <c r="AW475" s="40"/>
      <c r="AX475" s="40"/>
      <c r="AY475" s="231"/>
      <c r="BL475" s="12"/>
    </row>
    <row r="476" spans="1:64" s="5" customFormat="1" ht="20">
      <c r="A476" s="151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40"/>
      <c r="AB476" s="40"/>
      <c r="AC476" s="40"/>
      <c r="AD476" s="40"/>
      <c r="AE476" s="40"/>
      <c r="AF476" s="40"/>
      <c r="AG476" s="8"/>
      <c r="AH476" s="33"/>
      <c r="AI476" s="33"/>
      <c r="AJ476" s="33"/>
      <c r="AK476" s="33"/>
      <c r="AL476" s="33"/>
      <c r="AM476" s="33"/>
      <c r="AN476" s="33"/>
      <c r="AO476" s="33"/>
      <c r="AP476" s="8"/>
      <c r="AQ476" s="40"/>
      <c r="AR476" s="40"/>
      <c r="AS476" s="40"/>
      <c r="AT476" s="40"/>
      <c r="AU476" s="40"/>
      <c r="AV476" s="40"/>
      <c r="AW476" s="40"/>
      <c r="AX476" s="40"/>
      <c r="AY476" s="231"/>
      <c r="BL476" s="12"/>
    </row>
    <row r="477" spans="1:64" s="5" customFormat="1" ht="20">
      <c r="A477" s="151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40"/>
      <c r="AB477" s="40"/>
      <c r="AC477" s="40"/>
      <c r="AD477" s="40"/>
      <c r="AE477" s="40"/>
      <c r="AF477" s="40"/>
      <c r="AG477" s="8"/>
      <c r="AH477" s="33"/>
      <c r="AI477" s="33"/>
      <c r="AJ477" s="33"/>
      <c r="AK477" s="33"/>
      <c r="AL477" s="33"/>
      <c r="AM477" s="33"/>
      <c r="AN477" s="33"/>
      <c r="AO477" s="33"/>
      <c r="AP477" s="8"/>
      <c r="AQ477" s="40"/>
      <c r="AR477" s="40"/>
      <c r="AS477" s="40"/>
      <c r="AT477" s="40"/>
      <c r="AU477" s="40"/>
      <c r="AV477" s="40"/>
      <c r="AW477" s="40"/>
      <c r="AX477" s="40"/>
      <c r="AY477" s="231"/>
      <c r="BL477" s="12"/>
    </row>
    <row r="478" spans="1:64" s="5" customFormat="1" ht="20">
      <c r="A478" s="151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40"/>
      <c r="AB478" s="40"/>
      <c r="AC478" s="40"/>
      <c r="AD478" s="40"/>
      <c r="AE478" s="40"/>
      <c r="AF478" s="40"/>
      <c r="AG478" s="8"/>
      <c r="AH478" s="33"/>
      <c r="AI478" s="33"/>
      <c r="AJ478" s="33"/>
      <c r="AK478" s="33"/>
      <c r="AL478" s="33"/>
      <c r="AM478" s="33"/>
      <c r="AN478" s="33"/>
      <c r="AO478" s="33"/>
      <c r="AP478" s="8"/>
      <c r="AQ478" s="40"/>
      <c r="AR478" s="40"/>
      <c r="AS478" s="40"/>
      <c r="AT478" s="40"/>
      <c r="AU478" s="40"/>
      <c r="AV478" s="40"/>
      <c r="AW478" s="40"/>
      <c r="AX478" s="40"/>
      <c r="AY478" s="231"/>
      <c r="BL478" s="12"/>
    </row>
    <row r="479" spans="1:64" s="5" customFormat="1" ht="20">
      <c r="A479" s="151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40"/>
      <c r="AB479" s="40"/>
      <c r="AC479" s="40"/>
      <c r="AD479" s="40"/>
      <c r="AE479" s="40"/>
      <c r="AF479" s="40"/>
      <c r="AG479" s="8"/>
      <c r="AH479" s="33"/>
      <c r="AI479" s="33"/>
      <c r="AJ479" s="33"/>
      <c r="AK479" s="33"/>
      <c r="AL479" s="33"/>
      <c r="AM479" s="33"/>
      <c r="AN479" s="33"/>
      <c r="AO479" s="33"/>
      <c r="AP479" s="8"/>
      <c r="AQ479" s="40"/>
      <c r="AR479" s="40"/>
      <c r="AS479" s="40"/>
      <c r="AT479" s="40"/>
      <c r="AU479" s="40"/>
      <c r="AV479" s="40"/>
      <c r="AW479" s="40"/>
      <c r="AX479" s="40"/>
      <c r="AY479" s="231"/>
      <c r="BL479" s="12"/>
    </row>
    <row r="480" spans="1:64" s="5" customFormat="1" ht="20">
      <c r="A480" s="151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40"/>
      <c r="AB480" s="40"/>
      <c r="AC480" s="40"/>
      <c r="AD480" s="40"/>
      <c r="AE480" s="40"/>
      <c r="AF480" s="40"/>
      <c r="AG480" s="8"/>
      <c r="AH480" s="33"/>
      <c r="AI480" s="33"/>
      <c r="AJ480" s="33"/>
      <c r="AK480" s="33"/>
      <c r="AL480" s="33"/>
      <c r="AM480" s="33"/>
      <c r="AN480" s="33"/>
      <c r="AO480" s="33"/>
      <c r="AP480" s="8"/>
      <c r="AQ480" s="40"/>
      <c r="AR480" s="40"/>
      <c r="AS480" s="40"/>
      <c r="AT480" s="40"/>
      <c r="AU480" s="40"/>
      <c r="AV480" s="40"/>
      <c r="AW480" s="40"/>
      <c r="AX480" s="40"/>
      <c r="AY480" s="231"/>
      <c r="BL480" s="12"/>
    </row>
    <row r="481" spans="1:64" s="5" customFormat="1" ht="20">
      <c r="A481" s="151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40"/>
      <c r="AB481" s="40"/>
      <c r="AC481" s="40"/>
      <c r="AD481" s="40"/>
      <c r="AE481" s="40"/>
      <c r="AF481" s="40"/>
      <c r="AG481" s="8"/>
      <c r="AH481" s="33"/>
      <c r="AI481" s="33"/>
      <c r="AJ481" s="33"/>
      <c r="AK481" s="33"/>
      <c r="AL481" s="33"/>
      <c r="AM481" s="33"/>
      <c r="AN481" s="33"/>
      <c r="AO481" s="33"/>
      <c r="AP481" s="8"/>
      <c r="AQ481" s="40"/>
      <c r="AR481" s="40"/>
      <c r="AS481" s="40"/>
      <c r="AT481" s="40"/>
      <c r="AU481" s="40"/>
      <c r="AV481" s="40"/>
      <c r="AW481" s="40"/>
      <c r="AX481" s="40"/>
      <c r="AY481" s="231"/>
      <c r="BL481" s="12"/>
    </row>
    <row r="482" spans="1:64" s="5" customFormat="1" ht="20">
      <c r="A482" s="151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40"/>
      <c r="AB482" s="40"/>
      <c r="AC482" s="40"/>
      <c r="AD482" s="40"/>
      <c r="AE482" s="40"/>
      <c r="AF482" s="40"/>
      <c r="AG482" s="8"/>
      <c r="AH482" s="33"/>
      <c r="AI482" s="33"/>
      <c r="AJ482" s="33"/>
      <c r="AK482" s="33"/>
      <c r="AL482" s="33"/>
      <c r="AM482" s="33"/>
      <c r="AN482" s="33"/>
      <c r="AO482" s="33"/>
      <c r="AP482" s="8"/>
      <c r="AQ482" s="40"/>
      <c r="AR482" s="40"/>
      <c r="AS482" s="40"/>
      <c r="AT482" s="40"/>
      <c r="AU482" s="40"/>
      <c r="AV482" s="40"/>
      <c r="AW482" s="40"/>
      <c r="AX482" s="40"/>
      <c r="AY482" s="231"/>
      <c r="BL482" s="12"/>
    </row>
    <row r="483" spans="1:64" s="5" customFormat="1" ht="20">
      <c r="A483" s="151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40"/>
      <c r="AB483" s="40"/>
      <c r="AC483" s="40"/>
      <c r="AD483" s="40"/>
      <c r="AE483" s="40"/>
      <c r="AF483" s="40"/>
      <c r="AG483" s="8"/>
      <c r="AH483" s="33"/>
      <c r="AI483" s="33"/>
      <c r="AJ483" s="33"/>
      <c r="AK483" s="33"/>
      <c r="AL483" s="33"/>
      <c r="AM483" s="33"/>
      <c r="AN483" s="33"/>
      <c r="AO483" s="33"/>
      <c r="AP483" s="8"/>
      <c r="AQ483" s="40"/>
      <c r="AR483" s="40"/>
      <c r="AS483" s="40"/>
      <c r="AT483" s="40"/>
      <c r="AU483" s="40"/>
      <c r="AV483" s="40"/>
      <c r="AW483" s="40"/>
      <c r="AX483" s="40"/>
      <c r="AY483" s="231"/>
      <c r="BL483" s="12"/>
    </row>
    <row r="484" spans="1:64" s="5" customFormat="1" ht="20">
      <c r="A484" s="151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40"/>
      <c r="AB484" s="40"/>
      <c r="AC484" s="40"/>
      <c r="AD484" s="40"/>
      <c r="AE484" s="40"/>
      <c r="AF484" s="40"/>
      <c r="AG484" s="8"/>
      <c r="AH484" s="33"/>
      <c r="AI484" s="33"/>
      <c r="AJ484" s="33"/>
      <c r="AK484" s="33"/>
      <c r="AL484" s="33"/>
      <c r="AM484" s="33"/>
      <c r="AN484" s="33"/>
      <c r="AO484" s="33"/>
      <c r="AP484" s="8"/>
      <c r="AQ484" s="40"/>
      <c r="AR484" s="40"/>
      <c r="AS484" s="40"/>
      <c r="AT484" s="40"/>
      <c r="AU484" s="40"/>
      <c r="AV484" s="40"/>
      <c r="AW484" s="40"/>
      <c r="AX484" s="40"/>
      <c r="AY484" s="231"/>
      <c r="BL484" s="12"/>
    </row>
    <row r="485" spans="1:64" s="5" customFormat="1" ht="20">
      <c r="A485" s="151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40"/>
      <c r="AB485" s="40"/>
      <c r="AC485" s="40"/>
      <c r="AD485" s="40"/>
      <c r="AE485" s="40"/>
      <c r="AF485" s="40"/>
      <c r="AG485" s="8"/>
      <c r="AH485" s="33"/>
      <c r="AI485" s="33"/>
      <c r="AJ485" s="33"/>
      <c r="AK485" s="33"/>
      <c r="AL485" s="33"/>
      <c r="AM485" s="33"/>
      <c r="AN485" s="33"/>
      <c r="AO485" s="33"/>
      <c r="AP485" s="8"/>
      <c r="AQ485" s="40"/>
      <c r="AR485" s="40"/>
      <c r="AS485" s="40"/>
      <c r="AT485" s="40"/>
      <c r="AU485" s="40"/>
      <c r="AV485" s="40"/>
      <c r="AW485" s="40"/>
      <c r="AX485" s="40"/>
      <c r="AY485" s="231"/>
      <c r="BL485" s="12"/>
    </row>
    <row r="486" spans="1:64" s="5" customFormat="1" ht="20">
      <c r="A486" s="151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40"/>
      <c r="AB486" s="40"/>
      <c r="AC486" s="40"/>
      <c r="AD486" s="40"/>
      <c r="AE486" s="40"/>
      <c r="AF486" s="40"/>
      <c r="AG486" s="8"/>
      <c r="AH486" s="33"/>
      <c r="AI486" s="33"/>
      <c r="AJ486" s="33"/>
      <c r="AK486" s="33"/>
      <c r="AL486" s="33"/>
      <c r="AM486" s="33"/>
      <c r="AN486" s="33"/>
      <c r="AO486" s="33"/>
      <c r="AP486" s="8"/>
      <c r="AQ486" s="40"/>
      <c r="AR486" s="40"/>
      <c r="AS486" s="40"/>
      <c r="AT486" s="40"/>
      <c r="AU486" s="40"/>
      <c r="AV486" s="40"/>
      <c r="AW486" s="40"/>
      <c r="AX486" s="40"/>
      <c r="AY486" s="231"/>
      <c r="BL486" s="12"/>
    </row>
    <row r="487" spans="1:64" s="5" customFormat="1" ht="20">
      <c r="A487" s="151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40"/>
      <c r="AB487" s="40"/>
      <c r="AC487" s="40"/>
      <c r="AD487" s="40"/>
      <c r="AE487" s="40"/>
      <c r="AF487" s="40"/>
      <c r="AG487" s="8"/>
      <c r="AH487" s="33"/>
      <c r="AI487" s="33"/>
      <c r="AJ487" s="33"/>
      <c r="AK487" s="33"/>
      <c r="AL487" s="33"/>
      <c r="AM487" s="33"/>
      <c r="AN487" s="33"/>
      <c r="AO487" s="33"/>
      <c r="AP487" s="8"/>
      <c r="AQ487" s="40"/>
      <c r="AR487" s="40"/>
      <c r="AS487" s="40"/>
      <c r="AT487" s="40"/>
      <c r="AU487" s="40"/>
      <c r="AV487" s="40"/>
      <c r="AW487" s="40"/>
      <c r="AX487" s="40"/>
      <c r="AY487" s="231"/>
      <c r="BL487" s="12"/>
    </row>
    <row r="488" spans="1:64" s="5" customFormat="1" ht="20">
      <c r="A488" s="151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40"/>
      <c r="AB488" s="40"/>
      <c r="AC488" s="40"/>
      <c r="AD488" s="40"/>
      <c r="AE488" s="40"/>
      <c r="AF488" s="40"/>
      <c r="AG488" s="8"/>
      <c r="AH488" s="33"/>
      <c r="AI488" s="33"/>
      <c r="AJ488" s="33"/>
      <c r="AK488" s="33"/>
      <c r="AL488" s="33"/>
      <c r="AM488" s="33"/>
      <c r="AN488" s="33"/>
      <c r="AO488" s="33"/>
      <c r="AP488" s="8"/>
      <c r="AQ488" s="40"/>
      <c r="AR488" s="40"/>
      <c r="AS488" s="40"/>
      <c r="AT488" s="40"/>
      <c r="AU488" s="40"/>
      <c r="AV488" s="40"/>
      <c r="AW488" s="40"/>
      <c r="AX488" s="40"/>
      <c r="AY488" s="231"/>
      <c r="BL488" s="12"/>
    </row>
    <row r="489" spans="1:64" s="5" customFormat="1" ht="20">
      <c r="A489" s="151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40"/>
      <c r="AB489" s="40"/>
      <c r="AC489" s="40"/>
      <c r="AD489" s="40"/>
      <c r="AE489" s="40"/>
      <c r="AF489" s="40"/>
      <c r="AG489" s="8"/>
      <c r="AH489" s="33"/>
      <c r="AI489" s="33"/>
      <c r="AJ489" s="33"/>
      <c r="AK489" s="33"/>
      <c r="AL489" s="33"/>
      <c r="AM489" s="33"/>
      <c r="AN489" s="33"/>
      <c r="AO489" s="33"/>
      <c r="AP489" s="8"/>
      <c r="AQ489" s="40"/>
      <c r="AR489" s="40"/>
      <c r="AS489" s="40"/>
      <c r="AT489" s="40"/>
      <c r="AU489" s="40"/>
      <c r="AV489" s="40"/>
      <c r="AW489" s="40"/>
      <c r="AX489" s="40"/>
      <c r="AY489" s="231"/>
      <c r="BL489" s="12"/>
    </row>
    <row r="490" spans="1:64" s="5" customFormat="1" ht="20">
      <c r="A490" s="151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40"/>
      <c r="AB490" s="40"/>
      <c r="AC490" s="40"/>
      <c r="AD490" s="40"/>
      <c r="AE490" s="40"/>
      <c r="AF490" s="40"/>
      <c r="AG490" s="8"/>
      <c r="AH490" s="33"/>
      <c r="AI490" s="33"/>
      <c r="AJ490" s="33"/>
      <c r="AK490" s="33"/>
      <c r="AL490" s="33"/>
      <c r="AM490" s="33"/>
      <c r="AN490" s="33"/>
      <c r="AO490" s="33"/>
      <c r="AP490" s="8"/>
      <c r="AQ490" s="40"/>
      <c r="AR490" s="40"/>
      <c r="AS490" s="40"/>
      <c r="AT490" s="40"/>
      <c r="AU490" s="40"/>
      <c r="AV490" s="40"/>
      <c r="AW490" s="40"/>
      <c r="AX490" s="40"/>
      <c r="AY490" s="231"/>
      <c r="BL490" s="12"/>
    </row>
    <row r="491" spans="1:64" s="5" customFormat="1" ht="20">
      <c r="A491" s="151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40"/>
      <c r="AB491" s="40"/>
      <c r="AC491" s="40"/>
      <c r="AD491" s="40"/>
      <c r="AE491" s="40"/>
      <c r="AF491" s="40"/>
      <c r="AG491" s="8"/>
      <c r="AH491" s="33"/>
      <c r="AI491" s="33"/>
      <c r="AJ491" s="33"/>
      <c r="AK491" s="33"/>
      <c r="AL491" s="33"/>
      <c r="AM491" s="33"/>
      <c r="AN491" s="33"/>
      <c r="AO491" s="33"/>
      <c r="AP491" s="8"/>
      <c r="AQ491" s="40"/>
      <c r="AR491" s="40"/>
      <c r="AS491" s="40"/>
      <c r="AT491" s="40"/>
      <c r="AU491" s="40"/>
      <c r="AV491" s="40"/>
      <c r="AW491" s="40"/>
      <c r="AX491" s="40"/>
      <c r="AY491" s="231"/>
      <c r="BL491" s="12"/>
    </row>
    <row r="492" spans="1:64" s="5" customFormat="1" ht="20">
      <c r="A492" s="151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40"/>
      <c r="AB492" s="40"/>
      <c r="AC492" s="40"/>
      <c r="AD492" s="40"/>
      <c r="AE492" s="40"/>
      <c r="AF492" s="40"/>
      <c r="AG492" s="8"/>
      <c r="AH492" s="33"/>
      <c r="AI492" s="33"/>
      <c r="AJ492" s="33"/>
      <c r="AK492" s="33"/>
      <c r="AL492" s="33"/>
      <c r="AM492" s="33"/>
      <c r="AN492" s="33"/>
      <c r="AO492" s="33"/>
      <c r="AP492" s="8"/>
      <c r="AQ492" s="40"/>
      <c r="AR492" s="40"/>
      <c r="AS492" s="40"/>
      <c r="AT492" s="40"/>
      <c r="AU492" s="40"/>
      <c r="AV492" s="40"/>
      <c r="AW492" s="40"/>
      <c r="AX492" s="40"/>
      <c r="AY492" s="231"/>
      <c r="BL492" s="12"/>
    </row>
    <row r="493" spans="1:64" s="5" customFormat="1" ht="20">
      <c r="A493" s="151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40"/>
      <c r="AB493" s="40"/>
      <c r="AC493" s="40"/>
      <c r="AD493" s="40"/>
      <c r="AE493" s="40"/>
      <c r="AF493" s="40"/>
      <c r="AG493" s="8"/>
      <c r="AH493" s="33"/>
      <c r="AI493" s="33"/>
      <c r="AJ493" s="33"/>
      <c r="AK493" s="33"/>
      <c r="AL493" s="33"/>
      <c r="AM493" s="33"/>
      <c r="AN493" s="33"/>
      <c r="AO493" s="33"/>
      <c r="AP493" s="8"/>
      <c r="AQ493" s="40"/>
      <c r="AR493" s="40"/>
      <c r="AS493" s="40"/>
      <c r="AT493" s="40"/>
      <c r="AU493" s="40"/>
      <c r="AV493" s="40"/>
      <c r="AW493" s="40"/>
      <c r="AX493" s="40"/>
      <c r="AY493" s="231"/>
      <c r="BL493" s="12"/>
    </row>
    <row r="494" spans="1:64" s="5" customFormat="1" ht="20">
      <c r="A494" s="151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40"/>
      <c r="AB494" s="40"/>
      <c r="AC494" s="40"/>
      <c r="AD494" s="40"/>
      <c r="AE494" s="40"/>
      <c r="AF494" s="40"/>
      <c r="AG494" s="8"/>
      <c r="AH494" s="33"/>
      <c r="AI494" s="33"/>
      <c r="AJ494" s="33"/>
      <c r="AK494" s="33"/>
      <c r="AL494" s="33"/>
      <c r="AM494" s="33"/>
      <c r="AN494" s="33"/>
      <c r="AO494" s="33"/>
      <c r="AP494" s="8"/>
      <c r="AQ494" s="40"/>
      <c r="AR494" s="40"/>
      <c r="AS494" s="40"/>
      <c r="AT494" s="40"/>
      <c r="AU494" s="40"/>
      <c r="AV494" s="40"/>
      <c r="AW494" s="40"/>
      <c r="AX494" s="40"/>
      <c r="AY494" s="231"/>
      <c r="BL494" s="12"/>
    </row>
    <row r="495" spans="1:64" s="5" customFormat="1" ht="20">
      <c r="A495" s="151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40"/>
      <c r="AB495" s="40"/>
      <c r="AC495" s="40"/>
      <c r="AD495" s="40"/>
      <c r="AE495" s="40"/>
      <c r="AF495" s="40"/>
      <c r="AG495" s="8"/>
      <c r="AH495" s="33"/>
      <c r="AI495" s="33"/>
      <c r="AJ495" s="33"/>
      <c r="AK495" s="33"/>
      <c r="AL495" s="33"/>
      <c r="AM495" s="33"/>
      <c r="AN495" s="33"/>
      <c r="AO495" s="33"/>
      <c r="AP495" s="8"/>
      <c r="AQ495" s="40"/>
      <c r="AR495" s="40"/>
      <c r="AS495" s="40"/>
      <c r="AT495" s="40"/>
      <c r="AU495" s="40"/>
      <c r="AV495" s="40"/>
      <c r="AW495" s="40"/>
      <c r="AX495" s="40"/>
      <c r="AY495" s="231"/>
      <c r="BL495" s="12"/>
    </row>
    <row r="496" spans="1:64" s="5" customFormat="1" ht="20">
      <c r="A496" s="151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40"/>
      <c r="AB496" s="40"/>
      <c r="AC496" s="40"/>
      <c r="AD496" s="40"/>
      <c r="AE496" s="40"/>
      <c r="AF496" s="40"/>
      <c r="AG496" s="8"/>
      <c r="AH496" s="33"/>
      <c r="AI496" s="33"/>
      <c r="AJ496" s="33"/>
      <c r="AK496" s="33"/>
      <c r="AL496" s="33"/>
      <c r="AM496" s="33"/>
      <c r="AN496" s="33"/>
      <c r="AO496" s="33"/>
      <c r="AP496" s="8"/>
      <c r="AQ496" s="40"/>
      <c r="AR496" s="40"/>
      <c r="AS496" s="40"/>
      <c r="AT496" s="40"/>
      <c r="AU496" s="40"/>
      <c r="AV496" s="40"/>
      <c r="AW496" s="40"/>
      <c r="AX496" s="40"/>
      <c r="AY496" s="231"/>
      <c r="BL496" s="12"/>
    </row>
    <row r="497" spans="1:64" s="5" customFormat="1" ht="20">
      <c r="A497" s="151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40"/>
      <c r="AB497" s="40"/>
      <c r="AC497" s="40"/>
      <c r="AD497" s="40"/>
      <c r="AE497" s="40"/>
      <c r="AF497" s="40"/>
      <c r="AG497" s="8"/>
      <c r="AH497" s="33"/>
      <c r="AI497" s="33"/>
      <c r="AJ497" s="33"/>
      <c r="AK497" s="33"/>
      <c r="AL497" s="33"/>
      <c r="AM497" s="33"/>
      <c r="AN497" s="33"/>
      <c r="AO497" s="33"/>
      <c r="AP497" s="8"/>
      <c r="AQ497" s="40"/>
      <c r="AR497" s="40"/>
      <c r="AS497" s="40"/>
      <c r="AT497" s="40"/>
      <c r="AU497" s="40"/>
      <c r="AV497" s="40"/>
      <c r="AW497" s="40"/>
      <c r="AX497" s="40"/>
      <c r="AY497" s="231"/>
      <c r="BL497" s="12"/>
    </row>
    <row r="498" spans="1:64" s="5" customFormat="1" ht="20">
      <c r="A498" s="151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40"/>
      <c r="AB498" s="40"/>
      <c r="AC498" s="40"/>
      <c r="AD498" s="40"/>
      <c r="AE498" s="40"/>
      <c r="AF498" s="40"/>
      <c r="AG498" s="8"/>
      <c r="AH498" s="33"/>
      <c r="AI498" s="33"/>
      <c r="AJ498" s="33"/>
      <c r="AK498" s="33"/>
      <c r="AL498" s="33"/>
      <c r="AM498" s="33"/>
      <c r="AN498" s="33"/>
      <c r="AO498" s="33"/>
      <c r="AP498" s="8"/>
      <c r="AQ498" s="40"/>
      <c r="AR498" s="40"/>
      <c r="AS498" s="40"/>
      <c r="AT498" s="40"/>
      <c r="AU498" s="40"/>
      <c r="AV498" s="40"/>
      <c r="AW498" s="40"/>
      <c r="AX498" s="40"/>
      <c r="AY498" s="231"/>
      <c r="BL498" s="12"/>
    </row>
    <row r="499" spans="1:64" s="5" customFormat="1" ht="20">
      <c r="A499" s="151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40"/>
      <c r="AB499" s="40"/>
      <c r="AC499" s="40"/>
      <c r="AD499" s="40"/>
      <c r="AE499" s="40"/>
      <c r="AF499" s="40"/>
      <c r="AG499" s="8"/>
      <c r="AH499" s="33"/>
      <c r="AI499" s="33"/>
      <c r="AJ499" s="33"/>
      <c r="AK499" s="33"/>
      <c r="AL499" s="33"/>
      <c r="AM499" s="33"/>
      <c r="AN499" s="33"/>
      <c r="AO499" s="33"/>
      <c r="AP499" s="8"/>
      <c r="AQ499" s="40"/>
      <c r="AR499" s="40"/>
      <c r="AS499" s="40"/>
      <c r="AT499" s="40"/>
      <c r="AU499" s="40"/>
      <c r="AV499" s="40"/>
      <c r="AW499" s="40"/>
      <c r="AX499" s="40"/>
      <c r="AY499" s="231"/>
      <c r="BL499" s="12"/>
    </row>
    <row r="500" spans="1:64" s="5" customFormat="1" ht="20">
      <c r="A500" s="151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40"/>
      <c r="AB500" s="40"/>
      <c r="AC500" s="40"/>
      <c r="AD500" s="40"/>
      <c r="AE500" s="40"/>
      <c r="AF500" s="40"/>
      <c r="AG500" s="8"/>
      <c r="AH500" s="33"/>
      <c r="AI500" s="33"/>
      <c r="AJ500" s="33"/>
      <c r="AK500" s="33"/>
      <c r="AL500" s="33"/>
      <c r="AM500" s="33"/>
      <c r="AN500" s="33"/>
      <c r="AO500" s="33"/>
      <c r="AP500" s="8"/>
      <c r="AQ500" s="40"/>
      <c r="AR500" s="40"/>
      <c r="AS500" s="40"/>
      <c r="AT500" s="40"/>
      <c r="AU500" s="40"/>
      <c r="AV500" s="40"/>
      <c r="AW500" s="40"/>
      <c r="AX500" s="40"/>
      <c r="AY500" s="231"/>
      <c r="BL500" s="12"/>
    </row>
    <row r="501" spans="1:64" s="5" customFormat="1" ht="20">
      <c r="A501" s="151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40"/>
      <c r="AB501" s="40"/>
      <c r="AC501" s="40"/>
      <c r="AD501" s="40"/>
      <c r="AE501" s="40"/>
      <c r="AF501" s="40"/>
      <c r="AG501" s="8"/>
      <c r="AH501" s="33"/>
      <c r="AI501" s="33"/>
      <c r="AJ501" s="33"/>
      <c r="AK501" s="33"/>
      <c r="AL501" s="33"/>
      <c r="AM501" s="33"/>
      <c r="AN501" s="33"/>
      <c r="AO501" s="33"/>
      <c r="AP501" s="8"/>
      <c r="AQ501" s="40"/>
      <c r="AR501" s="40"/>
      <c r="AS501" s="40"/>
      <c r="AT501" s="40"/>
      <c r="AU501" s="40"/>
      <c r="AV501" s="40"/>
      <c r="AW501" s="40"/>
      <c r="AX501" s="40"/>
      <c r="AY501" s="231"/>
      <c r="BL501" s="12"/>
    </row>
    <row r="502" spans="1:64" s="5" customFormat="1" ht="20">
      <c r="A502" s="151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40"/>
      <c r="AB502" s="40"/>
      <c r="AC502" s="40"/>
      <c r="AD502" s="40"/>
      <c r="AE502" s="40"/>
      <c r="AF502" s="40"/>
      <c r="AG502" s="8"/>
      <c r="AH502" s="33"/>
      <c r="AI502" s="33"/>
      <c r="AJ502" s="33"/>
      <c r="AK502" s="33"/>
      <c r="AL502" s="33"/>
      <c r="AM502" s="33"/>
      <c r="AN502" s="33"/>
      <c r="AO502" s="33"/>
      <c r="AP502" s="8"/>
      <c r="AQ502" s="40"/>
      <c r="AR502" s="40"/>
      <c r="AS502" s="40"/>
      <c r="AT502" s="40"/>
      <c r="AU502" s="40"/>
      <c r="AV502" s="40"/>
      <c r="AW502" s="40"/>
      <c r="AX502" s="40"/>
      <c r="AY502" s="231"/>
      <c r="BL502" s="12"/>
    </row>
    <row r="503" spans="1:64" s="5" customFormat="1" ht="20">
      <c r="A503" s="151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40"/>
      <c r="AB503" s="40"/>
      <c r="AC503" s="40"/>
      <c r="AD503" s="40"/>
      <c r="AE503" s="40"/>
      <c r="AF503" s="40"/>
      <c r="AG503" s="8"/>
      <c r="AH503" s="33"/>
      <c r="AI503" s="33"/>
      <c r="AJ503" s="33"/>
      <c r="AK503" s="33"/>
      <c r="AL503" s="33"/>
      <c r="AM503" s="33"/>
      <c r="AN503" s="33"/>
      <c r="AO503" s="33"/>
      <c r="AP503" s="8"/>
      <c r="AQ503" s="40"/>
      <c r="AR503" s="40"/>
      <c r="AS503" s="40"/>
      <c r="AT503" s="40"/>
      <c r="AU503" s="40"/>
      <c r="AV503" s="40"/>
      <c r="AW503" s="40"/>
      <c r="AX503" s="40"/>
      <c r="AY503" s="231"/>
      <c r="BL503" s="12"/>
    </row>
    <row r="504" spans="1:64" s="5" customFormat="1" ht="20">
      <c r="A504" s="151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40"/>
      <c r="AB504" s="40"/>
      <c r="AC504" s="40"/>
      <c r="AD504" s="40"/>
      <c r="AE504" s="40"/>
      <c r="AF504" s="40"/>
      <c r="AG504" s="8"/>
      <c r="AH504" s="33"/>
      <c r="AI504" s="33"/>
      <c r="AJ504" s="33"/>
      <c r="AK504" s="33"/>
      <c r="AL504" s="33"/>
      <c r="AM504" s="33"/>
      <c r="AN504" s="33"/>
      <c r="AO504" s="33"/>
      <c r="AP504" s="8"/>
      <c r="AQ504" s="40"/>
      <c r="AR504" s="40"/>
      <c r="AS504" s="40"/>
      <c r="AT504" s="40"/>
      <c r="AU504" s="40"/>
      <c r="AV504" s="40"/>
      <c r="AW504" s="40"/>
      <c r="AX504" s="40"/>
      <c r="AY504" s="231"/>
      <c r="BL504" s="12"/>
    </row>
    <row r="505" spans="1:64" s="5" customFormat="1" ht="20">
      <c r="A505" s="151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40"/>
      <c r="AB505" s="40"/>
      <c r="AC505" s="40"/>
      <c r="AD505" s="40"/>
      <c r="AE505" s="40"/>
      <c r="AF505" s="40"/>
      <c r="AG505" s="8"/>
      <c r="AH505" s="33"/>
      <c r="AI505" s="33"/>
      <c r="AJ505" s="33"/>
      <c r="AK505" s="33"/>
      <c r="AL505" s="33"/>
      <c r="AM505" s="33"/>
      <c r="AN505" s="33"/>
      <c r="AO505" s="33"/>
      <c r="AP505" s="8"/>
      <c r="AQ505" s="40"/>
      <c r="AR505" s="40"/>
      <c r="AS505" s="40"/>
      <c r="AT505" s="40"/>
      <c r="AU505" s="40"/>
      <c r="AV505" s="40"/>
      <c r="AW505" s="40"/>
      <c r="AX505" s="40"/>
      <c r="AY505" s="231"/>
      <c r="BL505" s="12"/>
    </row>
    <row r="506" spans="1:64" s="5" customFormat="1" ht="20">
      <c r="A506" s="151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40"/>
      <c r="AB506" s="40"/>
      <c r="AC506" s="40"/>
      <c r="AD506" s="40"/>
      <c r="AE506" s="40"/>
      <c r="AF506" s="40"/>
      <c r="AG506" s="8"/>
      <c r="AH506" s="33"/>
      <c r="AI506" s="33"/>
      <c r="AJ506" s="33"/>
      <c r="AK506" s="33"/>
      <c r="AL506" s="33"/>
      <c r="AM506" s="33"/>
      <c r="AN506" s="33"/>
      <c r="AO506" s="33"/>
      <c r="AP506" s="8"/>
      <c r="AQ506" s="40"/>
      <c r="AR506" s="40"/>
      <c r="AS506" s="40"/>
      <c r="AT506" s="40"/>
      <c r="AU506" s="40"/>
      <c r="AV506" s="40"/>
      <c r="AW506" s="40"/>
      <c r="AX506" s="40"/>
      <c r="AY506" s="231"/>
      <c r="BL506" s="12"/>
    </row>
    <row r="507" spans="1:64" s="5" customFormat="1" ht="20">
      <c r="A507" s="151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40"/>
      <c r="AB507" s="40"/>
      <c r="AC507" s="40"/>
      <c r="AD507" s="40"/>
      <c r="AE507" s="40"/>
      <c r="AF507" s="40"/>
      <c r="AG507" s="8"/>
      <c r="AH507" s="33"/>
      <c r="AI507" s="33"/>
      <c r="AJ507" s="33"/>
      <c r="AK507" s="33"/>
      <c r="AL507" s="33"/>
      <c r="AM507" s="33"/>
      <c r="AN507" s="33"/>
      <c r="AO507" s="33"/>
      <c r="AP507" s="8"/>
      <c r="AQ507" s="40"/>
      <c r="AR507" s="40"/>
      <c r="AS507" s="40"/>
      <c r="AT507" s="40"/>
      <c r="AU507" s="40"/>
      <c r="AV507" s="40"/>
      <c r="AW507" s="40"/>
      <c r="AX507" s="40"/>
      <c r="AY507" s="231"/>
      <c r="BL507" s="12"/>
    </row>
    <row r="508" spans="1:64" s="5" customFormat="1" ht="20">
      <c r="A508" s="151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40"/>
      <c r="AB508" s="40"/>
      <c r="AC508" s="40"/>
      <c r="AD508" s="40"/>
      <c r="AE508" s="40"/>
      <c r="AF508" s="40"/>
      <c r="AG508" s="8"/>
      <c r="AH508" s="33"/>
      <c r="AI508" s="33"/>
      <c r="AJ508" s="33"/>
      <c r="AK508" s="33"/>
      <c r="AL508" s="33"/>
      <c r="AM508" s="33"/>
      <c r="AN508" s="33"/>
      <c r="AO508" s="33"/>
      <c r="AP508" s="8"/>
      <c r="AQ508" s="40"/>
      <c r="AR508" s="40"/>
      <c r="AS508" s="40"/>
      <c r="AT508" s="40"/>
      <c r="AU508" s="40"/>
      <c r="AV508" s="40"/>
      <c r="AW508" s="40"/>
      <c r="AX508" s="40"/>
      <c r="AY508" s="231"/>
      <c r="BL508" s="12"/>
    </row>
    <row r="509" spans="1:64" s="5" customFormat="1" ht="20">
      <c r="A509" s="151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40"/>
      <c r="AB509" s="40"/>
      <c r="AC509" s="40"/>
      <c r="AD509" s="40"/>
      <c r="AE509" s="40"/>
      <c r="AF509" s="40"/>
      <c r="AG509" s="8"/>
      <c r="AH509" s="33"/>
      <c r="AI509" s="33"/>
      <c r="AJ509" s="33"/>
      <c r="AK509" s="33"/>
      <c r="AL509" s="33"/>
      <c r="AM509" s="33"/>
      <c r="AN509" s="33"/>
      <c r="AO509" s="33"/>
      <c r="AP509" s="8"/>
      <c r="AQ509" s="40"/>
      <c r="AR509" s="40"/>
      <c r="AS509" s="40"/>
      <c r="AT509" s="40"/>
      <c r="AU509" s="40"/>
      <c r="AV509" s="40"/>
      <c r="AW509" s="40"/>
      <c r="AX509" s="40"/>
      <c r="AY509" s="231"/>
      <c r="BL509" s="12"/>
    </row>
    <row r="510" spans="1:64" s="5" customFormat="1" ht="20">
      <c r="A510" s="151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40"/>
      <c r="AB510" s="40"/>
      <c r="AC510" s="40"/>
      <c r="AD510" s="40"/>
      <c r="AE510" s="40"/>
      <c r="AF510" s="40"/>
      <c r="AG510" s="8"/>
      <c r="AH510" s="33"/>
      <c r="AI510" s="33"/>
      <c r="AJ510" s="33"/>
      <c r="AK510" s="33"/>
      <c r="AL510" s="33"/>
      <c r="AM510" s="33"/>
      <c r="AN510" s="33"/>
      <c r="AO510" s="33"/>
      <c r="AP510" s="8"/>
      <c r="AQ510" s="40"/>
      <c r="AR510" s="40"/>
      <c r="AS510" s="40"/>
      <c r="AT510" s="40"/>
      <c r="AU510" s="40"/>
      <c r="AV510" s="40"/>
      <c r="AW510" s="40"/>
      <c r="AX510" s="40"/>
      <c r="AY510" s="231"/>
      <c r="BL510" s="12"/>
    </row>
    <row r="511" spans="1:64" s="5" customFormat="1" ht="20">
      <c r="A511" s="151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40"/>
      <c r="AB511" s="40"/>
      <c r="AC511" s="40"/>
      <c r="AD511" s="40"/>
      <c r="AE511" s="40"/>
      <c r="AF511" s="40"/>
      <c r="AG511" s="8"/>
      <c r="AH511" s="33"/>
      <c r="AI511" s="33"/>
      <c r="AJ511" s="33"/>
      <c r="AK511" s="33"/>
      <c r="AL511" s="33"/>
      <c r="AM511" s="33"/>
      <c r="AN511" s="33"/>
      <c r="AO511" s="33"/>
      <c r="AP511" s="8"/>
      <c r="AQ511" s="40"/>
      <c r="AR511" s="40"/>
      <c r="AS511" s="40"/>
      <c r="AT511" s="40"/>
      <c r="AU511" s="40"/>
      <c r="AV511" s="40"/>
      <c r="AW511" s="40"/>
      <c r="AX511" s="40"/>
      <c r="AY511" s="231"/>
      <c r="BL511" s="12"/>
    </row>
    <row r="512" spans="1:64" s="5" customFormat="1" ht="20">
      <c r="A512" s="151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40"/>
      <c r="AB512" s="40"/>
      <c r="AC512" s="40"/>
      <c r="AD512" s="40"/>
      <c r="AE512" s="40"/>
      <c r="AF512" s="40"/>
      <c r="AG512" s="8"/>
      <c r="AH512" s="33"/>
      <c r="AI512" s="33"/>
      <c r="AJ512" s="33"/>
      <c r="AK512" s="33"/>
      <c r="AL512" s="33"/>
      <c r="AM512" s="33"/>
      <c r="AN512" s="33"/>
      <c r="AO512" s="33"/>
      <c r="AP512" s="8"/>
      <c r="AQ512" s="40"/>
      <c r="AR512" s="40"/>
      <c r="AS512" s="40"/>
      <c r="AT512" s="40"/>
      <c r="AU512" s="40"/>
      <c r="AV512" s="40"/>
      <c r="AW512" s="40"/>
      <c r="AX512" s="40"/>
      <c r="AY512" s="231"/>
      <c r="BL512" s="12"/>
    </row>
    <row r="513" spans="1:64" s="5" customFormat="1" ht="20">
      <c r="A513" s="151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40"/>
      <c r="AB513" s="40"/>
      <c r="AC513" s="40"/>
      <c r="AD513" s="40"/>
      <c r="AE513" s="40"/>
      <c r="AF513" s="40"/>
      <c r="AG513" s="8"/>
      <c r="AH513" s="33"/>
      <c r="AI513" s="33"/>
      <c r="AJ513" s="33"/>
      <c r="AK513" s="33"/>
      <c r="AL513" s="33"/>
      <c r="AM513" s="33"/>
      <c r="AN513" s="33"/>
      <c r="AO513" s="33"/>
      <c r="AP513" s="8"/>
      <c r="AQ513" s="40"/>
      <c r="AR513" s="40"/>
      <c r="AS513" s="40"/>
      <c r="AT513" s="40"/>
      <c r="AU513" s="40"/>
      <c r="AV513" s="40"/>
      <c r="AW513" s="40"/>
      <c r="AX513" s="40"/>
      <c r="AY513" s="231"/>
      <c r="BL513" s="12"/>
    </row>
    <row r="514" spans="1:64" s="5" customFormat="1" ht="20">
      <c r="A514" s="151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40"/>
      <c r="AB514" s="40"/>
      <c r="AC514" s="40"/>
      <c r="AD514" s="40"/>
      <c r="AE514" s="40"/>
      <c r="AF514" s="40"/>
      <c r="AG514" s="8"/>
      <c r="AH514" s="33"/>
      <c r="AI514" s="33"/>
      <c r="AJ514" s="33"/>
      <c r="AK514" s="33"/>
      <c r="AL514" s="33"/>
      <c r="AM514" s="33"/>
      <c r="AN514" s="33"/>
      <c r="AO514" s="33"/>
      <c r="AP514" s="8"/>
      <c r="AQ514" s="40"/>
      <c r="AR514" s="40"/>
      <c r="AS514" s="40"/>
      <c r="AT514" s="40"/>
      <c r="AU514" s="40"/>
      <c r="AV514" s="40"/>
      <c r="AW514" s="40"/>
      <c r="AX514" s="40"/>
      <c r="AY514" s="231"/>
      <c r="BL514" s="12"/>
    </row>
    <row r="515" spans="1:64" s="5" customFormat="1" ht="20">
      <c r="A515" s="151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40"/>
      <c r="AB515" s="40"/>
      <c r="AC515" s="40"/>
      <c r="AD515" s="40"/>
      <c r="AE515" s="40"/>
      <c r="AF515" s="40"/>
      <c r="AG515" s="8"/>
      <c r="AH515" s="33"/>
      <c r="AI515" s="33"/>
      <c r="AJ515" s="33"/>
      <c r="AK515" s="33"/>
      <c r="AL515" s="33"/>
      <c r="AM515" s="33"/>
      <c r="AN515" s="33"/>
      <c r="AO515" s="33"/>
      <c r="AP515" s="8"/>
      <c r="AQ515" s="40"/>
      <c r="AR515" s="40"/>
      <c r="AS515" s="40"/>
      <c r="AT515" s="40"/>
      <c r="AU515" s="40"/>
      <c r="AV515" s="40"/>
      <c r="AW515" s="40"/>
      <c r="AX515" s="40"/>
      <c r="AY515" s="231"/>
      <c r="BL515" s="12"/>
    </row>
    <row r="516" spans="1:64" s="5" customFormat="1" ht="20">
      <c r="A516" s="151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40"/>
      <c r="AB516" s="40"/>
      <c r="AC516" s="40"/>
      <c r="AD516" s="40"/>
      <c r="AE516" s="40"/>
      <c r="AF516" s="40"/>
      <c r="AG516" s="8"/>
      <c r="AH516" s="33"/>
      <c r="AI516" s="33"/>
      <c r="AJ516" s="33"/>
      <c r="AK516" s="33"/>
      <c r="AL516" s="33"/>
      <c r="AM516" s="33"/>
      <c r="AN516" s="33"/>
      <c r="AO516" s="33"/>
      <c r="AP516" s="8"/>
      <c r="AQ516" s="40"/>
      <c r="AR516" s="40"/>
      <c r="AS516" s="40"/>
      <c r="AT516" s="40"/>
      <c r="AU516" s="40"/>
      <c r="AV516" s="40"/>
      <c r="AW516" s="40"/>
      <c r="AX516" s="40"/>
      <c r="AY516" s="231"/>
      <c r="BL516" s="12"/>
    </row>
    <row r="517" spans="1:64" s="5" customFormat="1" ht="20">
      <c r="A517" s="151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40"/>
      <c r="AB517" s="40"/>
      <c r="AC517" s="40"/>
      <c r="AD517" s="40"/>
      <c r="AE517" s="40"/>
      <c r="AF517" s="40"/>
      <c r="AG517" s="8"/>
      <c r="AH517" s="33"/>
      <c r="AI517" s="33"/>
      <c r="AJ517" s="33"/>
      <c r="AK517" s="33"/>
      <c r="AL517" s="33"/>
      <c r="AM517" s="33"/>
      <c r="AN517" s="33"/>
      <c r="AO517" s="33"/>
      <c r="AP517" s="8"/>
      <c r="AQ517" s="40"/>
      <c r="AR517" s="40"/>
      <c r="AS517" s="40"/>
      <c r="AT517" s="40"/>
      <c r="AU517" s="40"/>
      <c r="AV517" s="40"/>
      <c r="AW517" s="40"/>
      <c r="AX517" s="40"/>
      <c r="AY517" s="231"/>
      <c r="BL517" s="12"/>
    </row>
    <row r="518" spans="1:64" s="5" customFormat="1" ht="20">
      <c r="A518" s="151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40"/>
      <c r="AB518" s="40"/>
      <c r="AC518" s="40"/>
      <c r="AD518" s="40"/>
      <c r="AE518" s="40"/>
      <c r="AF518" s="40"/>
      <c r="AG518" s="8"/>
      <c r="AH518" s="33"/>
      <c r="AI518" s="33"/>
      <c r="AJ518" s="33"/>
      <c r="AK518" s="33"/>
      <c r="AL518" s="33"/>
      <c r="AM518" s="33"/>
      <c r="AN518" s="33"/>
      <c r="AO518" s="33"/>
      <c r="AP518" s="8"/>
      <c r="AQ518" s="40"/>
      <c r="AR518" s="40"/>
      <c r="AS518" s="40"/>
      <c r="AT518" s="40"/>
      <c r="AU518" s="40"/>
      <c r="AV518" s="40"/>
      <c r="AW518" s="40"/>
      <c r="AX518" s="40"/>
      <c r="AY518" s="231"/>
      <c r="BL518" s="12"/>
    </row>
    <row r="519" spans="1:64" s="5" customFormat="1" ht="20">
      <c r="A519" s="151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40"/>
      <c r="AB519" s="40"/>
      <c r="AC519" s="40"/>
      <c r="AD519" s="40"/>
      <c r="AE519" s="40"/>
      <c r="AF519" s="40"/>
      <c r="AG519" s="8"/>
      <c r="AH519" s="33"/>
      <c r="AI519" s="33"/>
      <c r="AJ519" s="33"/>
      <c r="AK519" s="33"/>
      <c r="AL519" s="33"/>
      <c r="AM519" s="33"/>
      <c r="AN519" s="33"/>
      <c r="AO519" s="33"/>
      <c r="AP519" s="8"/>
      <c r="AQ519" s="40"/>
      <c r="AR519" s="40"/>
      <c r="AS519" s="40"/>
      <c r="AT519" s="40"/>
      <c r="AU519" s="40"/>
      <c r="AV519" s="40"/>
      <c r="AW519" s="40"/>
      <c r="AX519" s="40"/>
      <c r="AY519" s="231"/>
      <c r="BL519" s="12"/>
    </row>
    <row r="520" spans="1:64" s="5" customFormat="1" ht="20">
      <c r="A520" s="151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40"/>
      <c r="AB520" s="40"/>
      <c r="AC520" s="40"/>
      <c r="AD520" s="40"/>
      <c r="AE520" s="40"/>
      <c r="AF520" s="40"/>
      <c r="AG520" s="8"/>
      <c r="AH520" s="33"/>
      <c r="AI520" s="33"/>
      <c r="AJ520" s="33"/>
      <c r="AK520" s="33"/>
      <c r="AL520" s="33"/>
      <c r="AM520" s="33"/>
      <c r="AN520" s="33"/>
      <c r="AO520" s="33"/>
      <c r="AP520" s="8"/>
      <c r="AQ520" s="40"/>
      <c r="AR520" s="40"/>
      <c r="AS520" s="40"/>
      <c r="AT520" s="40"/>
      <c r="AU520" s="40"/>
      <c r="AV520" s="40"/>
      <c r="AW520" s="40"/>
      <c r="AX520" s="40"/>
      <c r="AY520" s="231"/>
      <c r="BL520" s="12"/>
    </row>
    <row r="521" spans="1:64" s="5" customFormat="1" ht="20">
      <c r="A521" s="151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40"/>
      <c r="AB521" s="40"/>
      <c r="AC521" s="40"/>
      <c r="AD521" s="40"/>
      <c r="AE521" s="40"/>
      <c r="AF521" s="40"/>
      <c r="AG521" s="8"/>
      <c r="AH521" s="33"/>
      <c r="AI521" s="33"/>
      <c r="AJ521" s="33"/>
      <c r="AK521" s="33"/>
      <c r="AL521" s="33"/>
      <c r="AM521" s="33"/>
      <c r="AN521" s="33"/>
      <c r="AO521" s="33"/>
      <c r="AP521" s="8"/>
      <c r="AQ521" s="40"/>
      <c r="AR521" s="40"/>
      <c r="AS521" s="40"/>
      <c r="AT521" s="40"/>
      <c r="AU521" s="40"/>
      <c r="AV521" s="40"/>
      <c r="AW521" s="40"/>
      <c r="AX521" s="40"/>
      <c r="AY521" s="231"/>
      <c r="BL521" s="12"/>
    </row>
    <row r="522" spans="1:64" s="5" customFormat="1" ht="20">
      <c r="A522" s="151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40"/>
      <c r="AB522" s="40"/>
      <c r="AC522" s="40"/>
      <c r="AD522" s="40"/>
      <c r="AE522" s="40"/>
      <c r="AF522" s="40"/>
      <c r="AG522" s="8"/>
      <c r="AH522" s="33"/>
      <c r="AI522" s="33"/>
      <c r="AJ522" s="33"/>
      <c r="AK522" s="33"/>
      <c r="AL522" s="33"/>
      <c r="AM522" s="33"/>
      <c r="AN522" s="33"/>
      <c r="AO522" s="33"/>
      <c r="AP522" s="8"/>
      <c r="AQ522" s="40"/>
      <c r="AR522" s="40"/>
      <c r="AS522" s="40"/>
      <c r="AT522" s="40"/>
      <c r="AU522" s="40"/>
      <c r="AV522" s="40"/>
      <c r="AW522" s="40"/>
      <c r="AX522" s="40"/>
      <c r="AY522" s="231"/>
      <c r="BL522" s="12"/>
    </row>
    <row r="523" spans="1:64" s="5" customFormat="1" ht="20">
      <c r="A523" s="151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40"/>
      <c r="AB523" s="40"/>
      <c r="AC523" s="40"/>
      <c r="AD523" s="40"/>
      <c r="AE523" s="40"/>
      <c r="AF523" s="40"/>
      <c r="AG523" s="8"/>
      <c r="AH523" s="33"/>
      <c r="AI523" s="33"/>
      <c r="AJ523" s="33"/>
      <c r="AK523" s="33"/>
      <c r="AL523" s="33"/>
      <c r="AM523" s="33"/>
      <c r="AN523" s="33"/>
      <c r="AO523" s="33"/>
      <c r="AP523" s="8"/>
      <c r="AQ523" s="40"/>
      <c r="AR523" s="40"/>
      <c r="AS523" s="40"/>
      <c r="AT523" s="40"/>
      <c r="AU523" s="40"/>
      <c r="AV523" s="40"/>
      <c r="AW523" s="40"/>
      <c r="AX523" s="40"/>
      <c r="AY523" s="231"/>
      <c r="BL523" s="12"/>
    </row>
    <row r="524" spans="1:64" s="5" customFormat="1" ht="20">
      <c r="A524" s="151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40"/>
      <c r="AB524" s="40"/>
      <c r="AC524" s="40"/>
      <c r="AD524" s="40"/>
      <c r="AE524" s="40"/>
      <c r="AF524" s="40"/>
      <c r="AG524" s="8"/>
      <c r="AH524" s="33"/>
      <c r="AI524" s="33"/>
      <c r="AJ524" s="33"/>
      <c r="AK524" s="33"/>
      <c r="AL524" s="33"/>
      <c r="AM524" s="33"/>
      <c r="AN524" s="33"/>
      <c r="AO524" s="33"/>
      <c r="AP524" s="8"/>
      <c r="AQ524" s="40"/>
      <c r="AR524" s="40"/>
      <c r="AS524" s="40"/>
      <c r="AT524" s="40"/>
      <c r="AU524" s="40"/>
      <c r="AV524" s="40"/>
      <c r="AW524" s="40"/>
      <c r="AX524" s="40"/>
      <c r="AY524" s="231"/>
      <c r="BL524" s="12"/>
    </row>
    <row r="525" spans="1:64" s="5" customFormat="1" ht="20">
      <c r="A525" s="151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40"/>
      <c r="AB525" s="40"/>
      <c r="AC525" s="40"/>
      <c r="AD525" s="40"/>
      <c r="AE525" s="40"/>
      <c r="AF525" s="40"/>
      <c r="AG525" s="8"/>
      <c r="AH525" s="33"/>
      <c r="AI525" s="33"/>
      <c r="AJ525" s="33"/>
      <c r="AK525" s="33"/>
      <c r="AL525" s="33"/>
      <c r="AM525" s="33"/>
      <c r="AN525" s="33"/>
      <c r="AO525" s="33"/>
      <c r="AP525" s="8"/>
      <c r="AQ525" s="40"/>
      <c r="AR525" s="40"/>
      <c r="AS525" s="40"/>
      <c r="AT525" s="40"/>
      <c r="AU525" s="40"/>
      <c r="AV525" s="40"/>
      <c r="AW525" s="40"/>
      <c r="AX525" s="40"/>
      <c r="AY525" s="231"/>
      <c r="BL525" s="12"/>
    </row>
    <row r="526" spans="1:64" s="5" customFormat="1" ht="20">
      <c r="A526" s="151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40"/>
      <c r="AB526" s="40"/>
      <c r="AC526" s="40"/>
      <c r="AD526" s="40"/>
      <c r="AE526" s="40"/>
      <c r="AF526" s="40"/>
      <c r="AG526" s="8"/>
      <c r="AH526" s="33"/>
      <c r="AI526" s="33"/>
      <c r="AJ526" s="33"/>
      <c r="AK526" s="33"/>
      <c r="AL526" s="33"/>
      <c r="AM526" s="33"/>
      <c r="AN526" s="33"/>
      <c r="AO526" s="33"/>
      <c r="AP526" s="8"/>
      <c r="AQ526" s="40"/>
      <c r="AR526" s="40"/>
      <c r="AS526" s="40"/>
      <c r="AT526" s="40"/>
      <c r="AU526" s="40"/>
      <c r="AV526" s="40"/>
      <c r="AW526" s="40"/>
      <c r="AX526" s="40"/>
      <c r="AY526" s="231"/>
      <c r="BL526" s="12"/>
    </row>
    <row r="527" spans="1:64" s="5" customFormat="1" ht="20">
      <c r="A527" s="151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40"/>
      <c r="AB527" s="40"/>
      <c r="AC527" s="40"/>
      <c r="AD527" s="40"/>
      <c r="AE527" s="40"/>
      <c r="AF527" s="40"/>
      <c r="AG527" s="8"/>
      <c r="AH527" s="33"/>
      <c r="AI527" s="33"/>
      <c r="AJ527" s="33"/>
      <c r="AK527" s="33"/>
      <c r="AL527" s="33"/>
      <c r="AM527" s="33"/>
      <c r="AN527" s="33"/>
      <c r="AO527" s="33"/>
      <c r="AP527" s="8"/>
      <c r="AQ527" s="40"/>
      <c r="AR527" s="40"/>
      <c r="AS527" s="40"/>
      <c r="AT527" s="40"/>
      <c r="AU527" s="40"/>
      <c r="AV527" s="40"/>
      <c r="AW527" s="40"/>
      <c r="AX527" s="40"/>
      <c r="AY527" s="231"/>
      <c r="BL527" s="12"/>
    </row>
    <row r="528" spans="1:64" s="5" customFormat="1" ht="20">
      <c r="A528" s="151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40"/>
      <c r="AB528" s="40"/>
      <c r="AC528" s="40"/>
      <c r="AD528" s="40"/>
      <c r="AE528" s="40"/>
      <c r="AF528" s="40"/>
      <c r="AG528" s="8"/>
      <c r="AH528" s="33"/>
      <c r="AI528" s="33"/>
      <c r="AJ528" s="33"/>
      <c r="AK528" s="33"/>
      <c r="AL528" s="33"/>
      <c r="AM528" s="33"/>
      <c r="AN528" s="33"/>
      <c r="AO528" s="33"/>
      <c r="AP528" s="8"/>
      <c r="AQ528" s="40"/>
      <c r="AR528" s="40"/>
      <c r="AS528" s="40"/>
      <c r="AT528" s="40"/>
      <c r="AU528" s="40"/>
      <c r="AV528" s="40"/>
      <c r="AW528" s="40"/>
      <c r="AX528" s="40"/>
      <c r="AY528" s="231"/>
      <c r="BL528" s="12"/>
    </row>
    <row r="529" spans="1:64" s="5" customFormat="1" ht="20">
      <c r="A529" s="151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40"/>
      <c r="AB529" s="40"/>
      <c r="AC529" s="40"/>
      <c r="AD529" s="40"/>
      <c r="AE529" s="40"/>
      <c r="AF529" s="40"/>
      <c r="AG529" s="8"/>
      <c r="AH529" s="33"/>
      <c r="AI529" s="33"/>
      <c r="AJ529" s="33"/>
      <c r="AK529" s="33"/>
      <c r="AL529" s="33"/>
      <c r="AM529" s="33"/>
      <c r="AN529" s="33"/>
      <c r="AO529" s="33"/>
      <c r="AP529" s="8"/>
      <c r="AQ529" s="40"/>
      <c r="AR529" s="40"/>
      <c r="AS529" s="40"/>
      <c r="AT529" s="40"/>
      <c r="AU529" s="40"/>
      <c r="AV529" s="40"/>
      <c r="AW529" s="40"/>
      <c r="AX529" s="40"/>
      <c r="AY529" s="231"/>
      <c r="BL529" s="12"/>
    </row>
    <row r="530" spans="1:64" s="5" customFormat="1" ht="20">
      <c r="A530" s="151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40"/>
      <c r="AB530" s="40"/>
      <c r="AC530" s="40"/>
      <c r="AD530" s="40"/>
      <c r="AE530" s="40"/>
      <c r="AF530" s="40"/>
      <c r="AG530" s="8"/>
      <c r="AH530" s="33"/>
      <c r="AI530" s="33"/>
      <c r="AJ530" s="33"/>
      <c r="AK530" s="33"/>
      <c r="AL530" s="33"/>
      <c r="AM530" s="33"/>
      <c r="AN530" s="33"/>
      <c r="AO530" s="33"/>
      <c r="AP530" s="8"/>
      <c r="AQ530" s="40"/>
      <c r="AR530" s="40"/>
      <c r="AS530" s="40"/>
      <c r="AT530" s="40"/>
      <c r="AU530" s="40"/>
      <c r="AV530" s="40"/>
      <c r="AW530" s="40"/>
      <c r="AX530" s="40"/>
      <c r="AY530" s="231"/>
      <c r="BL530" s="12"/>
    </row>
    <row r="531" spans="1:64" s="5" customFormat="1" ht="20">
      <c r="A531" s="151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40"/>
      <c r="AB531" s="40"/>
      <c r="AC531" s="40"/>
      <c r="AD531" s="40"/>
      <c r="AE531" s="40"/>
      <c r="AF531" s="40"/>
      <c r="AG531" s="8"/>
      <c r="AH531" s="33"/>
      <c r="AI531" s="33"/>
      <c r="AJ531" s="33"/>
      <c r="AK531" s="33"/>
      <c r="AL531" s="33"/>
      <c r="AM531" s="33"/>
      <c r="AN531" s="33"/>
      <c r="AO531" s="33"/>
      <c r="AP531" s="8"/>
      <c r="AQ531" s="40"/>
      <c r="AR531" s="40"/>
      <c r="AS531" s="40"/>
      <c r="AT531" s="40"/>
      <c r="AU531" s="40"/>
      <c r="AV531" s="40"/>
      <c r="AW531" s="40"/>
      <c r="AX531" s="40"/>
      <c r="AY531" s="231"/>
      <c r="BL531" s="12"/>
    </row>
    <row r="532" spans="1:64" s="5" customFormat="1" ht="20">
      <c r="A532" s="151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40"/>
      <c r="AB532" s="40"/>
      <c r="AC532" s="40"/>
      <c r="AD532" s="40"/>
      <c r="AE532" s="40"/>
      <c r="AF532" s="40"/>
      <c r="AG532" s="8"/>
      <c r="AH532" s="33"/>
      <c r="AI532" s="33"/>
      <c r="AJ532" s="33"/>
      <c r="AK532" s="33"/>
      <c r="AL532" s="33"/>
      <c r="AM532" s="33"/>
      <c r="AN532" s="33"/>
      <c r="AO532" s="33"/>
      <c r="AP532" s="8"/>
      <c r="AQ532" s="40"/>
      <c r="AR532" s="40"/>
      <c r="AS532" s="40"/>
      <c r="AT532" s="40"/>
      <c r="AU532" s="40"/>
      <c r="AV532" s="40"/>
      <c r="AW532" s="40"/>
      <c r="AX532" s="40"/>
      <c r="AY532" s="231"/>
      <c r="BL532" s="12"/>
    </row>
    <row r="533" spans="1:64" s="5" customFormat="1" ht="20">
      <c r="A533" s="151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40"/>
      <c r="AB533" s="40"/>
      <c r="AC533" s="40"/>
      <c r="AD533" s="40"/>
      <c r="AE533" s="40"/>
      <c r="AF533" s="40"/>
      <c r="AG533" s="8"/>
      <c r="AH533" s="33"/>
      <c r="AI533" s="33"/>
      <c r="AJ533" s="33"/>
      <c r="AK533" s="33"/>
      <c r="AL533" s="33"/>
      <c r="AM533" s="33"/>
      <c r="AN533" s="33"/>
      <c r="AO533" s="33"/>
      <c r="AP533" s="8"/>
      <c r="AQ533" s="40"/>
      <c r="AR533" s="40"/>
      <c r="AS533" s="40"/>
      <c r="AT533" s="40"/>
      <c r="AU533" s="40"/>
      <c r="AV533" s="40"/>
      <c r="AW533" s="40"/>
      <c r="AX533" s="40"/>
      <c r="AY533" s="231"/>
      <c r="BL533" s="12"/>
    </row>
    <row r="534" spans="1:64" s="5" customFormat="1" ht="20">
      <c r="A534" s="151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40"/>
      <c r="AB534" s="40"/>
      <c r="AC534" s="40"/>
      <c r="AD534" s="40"/>
      <c r="AE534" s="40"/>
      <c r="AF534" s="40"/>
      <c r="AG534" s="8"/>
      <c r="AH534" s="33"/>
      <c r="AI534" s="33"/>
      <c r="AJ534" s="33"/>
      <c r="AK534" s="33"/>
      <c r="AL534" s="33"/>
      <c r="AM534" s="33"/>
      <c r="AN534" s="33"/>
      <c r="AO534" s="33"/>
      <c r="AP534" s="8"/>
      <c r="AQ534" s="40"/>
      <c r="AR534" s="40"/>
      <c r="AS534" s="40"/>
      <c r="AT534" s="40"/>
      <c r="AU534" s="40"/>
      <c r="AV534" s="40"/>
      <c r="AW534" s="40"/>
      <c r="AX534" s="40"/>
      <c r="AY534" s="231"/>
      <c r="BL534" s="12"/>
    </row>
    <row r="535" spans="1:64" s="5" customFormat="1" ht="20">
      <c r="A535" s="151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40"/>
      <c r="AB535" s="40"/>
      <c r="AC535" s="40"/>
      <c r="AD535" s="40"/>
      <c r="AE535" s="40"/>
      <c r="AF535" s="40"/>
      <c r="AG535" s="8"/>
      <c r="AH535" s="33"/>
      <c r="AI535" s="33"/>
      <c r="AJ535" s="33"/>
      <c r="AK535" s="33"/>
      <c r="AL535" s="33"/>
      <c r="AM535" s="33"/>
      <c r="AN535" s="33"/>
      <c r="AO535" s="33"/>
      <c r="AP535" s="8"/>
      <c r="AQ535" s="40"/>
      <c r="AR535" s="40"/>
      <c r="AS535" s="40"/>
      <c r="AT535" s="40"/>
      <c r="AU535" s="40"/>
      <c r="AV535" s="40"/>
      <c r="AW535" s="40"/>
      <c r="AX535" s="40"/>
      <c r="AY535" s="231"/>
      <c r="BL535" s="12"/>
    </row>
    <row r="536" spans="1:64" s="5" customFormat="1" ht="20">
      <c r="A536" s="151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40"/>
      <c r="AB536" s="40"/>
      <c r="AC536" s="40"/>
      <c r="AD536" s="40"/>
      <c r="AE536" s="40"/>
      <c r="AF536" s="40"/>
      <c r="AG536" s="8"/>
      <c r="AH536" s="33"/>
      <c r="AI536" s="33"/>
      <c r="AJ536" s="33"/>
      <c r="AK536" s="33"/>
      <c r="AL536" s="33"/>
      <c r="AM536" s="33"/>
      <c r="AN536" s="33"/>
      <c r="AO536" s="33"/>
      <c r="AP536" s="8"/>
      <c r="AQ536" s="40"/>
      <c r="AR536" s="40"/>
      <c r="AS536" s="40"/>
      <c r="AT536" s="40"/>
      <c r="AU536" s="40"/>
      <c r="AV536" s="40"/>
      <c r="AW536" s="40"/>
      <c r="AX536" s="40"/>
      <c r="AY536" s="231"/>
      <c r="BL536" s="12"/>
    </row>
    <row r="537" spans="1:64" s="5" customFormat="1" ht="20">
      <c r="A537" s="151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40"/>
      <c r="AB537" s="40"/>
      <c r="AC537" s="40"/>
      <c r="AD537" s="40"/>
      <c r="AE537" s="40"/>
      <c r="AF537" s="40"/>
      <c r="AG537" s="8"/>
      <c r="AH537" s="33"/>
      <c r="AI537" s="33"/>
      <c r="AJ537" s="33"/>
      <c r="AK537" s="33"/>
      <c r="AL537" s="33"/>
      <c r="AM537" s="33"/>
      <c r="AN537" s="33"/>
      <c r="AO537" s="33"/>
      <c r="AP537" s="8"/>
      <c r="AQ537" s="40"/>
      <c r="AR537" s="40"/>
      <c r="AS537" s="40"/>
      <c r="AT537" s="40"/>
      <c r="AU537" s="40"/>
      <c r="AV537" s="40"/>
      <c r="AW537" s="40"/>
      <c r="AX537" s="40"/>
      <c r="AY537" s="231"/>
      <c r="BL537" s="12"/>
    </row>
    <row r="538" spans="1:64" s="5" customFormat="1" ht="20">
      <c r="A538" s="151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40"/>
      <c r="AB538" s="40"/>
      <c r="AC538" s="40"/>
      <c r="AD538" s="40"/>
      <c r="AE538" s="40"/>
      <c r="AF538" s="40"/>
      <c r="AG538" s="8"/>
      <c r="AH538" s="33"/>
      <c r="AI538" s="33"/>
      <c r="AJ538" s="33"/>
      <c r="AK538" s="33"/>
      <c r="AL538" s="33"/>
      <c r="AM538" s="33"/>
      <c r="AN538" s="33"/>
      <c r="AO538" s="33"/>
      <c r="AP538" s="8"/>
      <c r="AQ538" s="40"/>
      <c r="AR538" s="40"/>
      <c r="AS538" s="40"/>
      <c r="AT538" s="40"/>
      <c r="AU538" s="40"/>
      <c r="AV538" s="40"/>
      <c r="AW538" s="40"/>
      <c r="AX538" s="40"/>
      <c r="AY538" s="231"/>
      <c r="BL538" s="12"/>
    </row>
    <row r="539" spans="1:64" s="5" customFormat="1" ht="20">
      <c r="A539" s="151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40"/>
      <c r="AB539" s="40"/>
      <c r="AC539" s="40"/>
      <c r="AD539" s="40"/>
      <c r="AE539" s="40"/>
      <c r="AF539" s="40"/>
      <c r="AG539" s="8"/>
      <c r="AH539" s="33"/>
      <c r="AI539" s="33"/>
      <c r="AJ539" s="33"/>
      <c r="AK539" s="33"/>
      <c r="AL539" s="33"/>
      <c r="AM539" s="33"/>
      <c r="AN539" s="33"/>
      <c r="AO539" s="33"/>
      <c r="AP539" s="8"/>
      <c r="AQ539" s="40"/>
      <c r="AR539" s="40"/>
      <c r="AS539" s="40"/>
      <c r="AT539" s="40"/>
      <c r="AU539" s="40"/>
      <c r="AV539" s="40"/>
      <c r="AW539" s="40"/>
      <c r="AX539" s="40"/>
      <c r="AY539" s="231"/>
      <c r="BL539" s="12"/>
    </row>
    <row r="540" spans="1:64" s="5" customFormat="1" ht="20">
      <c r="A540" s="151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40"/>
      <c r="AB540" s="40"/>
      <c r="AC540" s="40"/>
      <c r="AD540" s="40"/>
      <c r="AE540" s="40"/>
      <c r="AF540" s="40"/>
      <c r="AG540" s="8"/>
      <c r="AH540" s="33"/>
      <c r="AI540" s="33"/>
      <c r="AJ540" s="33"/>
      <c r="AK540" s="33"/>
      <c r="AL540" s="33"/>
      <c r="AM540" s="33"/>
      <c r="AN540" s="33"/>
      <c r="AO540" s="33"/>
      <c r="AP540" s="8"/>
      <c r="AQ540" s="40"/>
      <c r="AR540" s="40"/>
      <c r="AS540" s="40"/>
      <c r="AT540" s="40"/>
      <c r="AU540" s="40"/>
      <c r="AV540" s="40"/>
      <c r="AW540" s="40"/>
      <c r="AX540" s="40"/>
      <c r="AY540" s="231"/>
      <c r="BL540" s="12"/>
    </row>
    <row r="541" spans="1:64" s="5" customFormat="1" ht="20">
      <c r="A541" s="151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40"/>
      <c r="AB541" s="40"/>
      <c r="AC541" s="40"/>
      <c r="AD541" s="40"/>
      <c r="AE541" s="40"/>
      <c r="AF541" s="40"/>
      <c r="AG541" s="8"/>
      <c r="AH541" s="33"/>
      <c r="AI541" s="33"/>
      <c r="AJ541" s="33"/>
      <c r="AK541" s="33"/>
      <c r="AL541" s="33"/>
      <c r="AM541" s="33"/>
      <c r="AN541" s="33"/>
      <c r="AO541" s="33"/>
      <c r="AP541" s="8"/>
      <c r="AQ541" s="40"/>
      <c r="AR541" s="40"/>
      <c r="AS541" s="40"/>
      <c r="AT541" s="40"/>
      <c r="AU541" s="40"/>
      <c r="AV541" s="40"/>
      <c r="AW541" s="40"/>
      <c r="AX541" s="40"/>
      <c r="AY541" s="231"/>
      <c r="BL541" s="12"/>
    </row>
    <row r="542" spans="1:64" s="5" customFormat="1" ht="20">
      <c r="A542" s="151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40"/>
      <c r="AB542" s="40"/>
      <c r="AC542" s="40"/>
      <c r="AD542" s="40"/>
      <c r="AE542" s="40"/>
      <c r="AF542" s="40"/>
      <c r="AG542" s="8"/>
      <c r="AH542" s="33"/>
      <c r="AI542" s="33"/>
      <c r="AJ542" s="33"/>
      <c r="AK542" s="33"/>
      <c r="AL542" s="33"/>
      <c r="AM542" s="33"/>
      <c r="AN542" s="33"/>
      <c r="AO542" s="33"/>
      <c r="AP542" s="8"/>
      <c r="AQ542" s="40"/>
      <c r="AR542" s="40"/>
      <c r="AS542" s="40"/>
      <c r="AT542" s="40"/>
      <c r="AU542" s="40"/>
      <c r="AV542" s="40"/>
      <c r="AW542" s="40"/>
      <c r="AX542" s="40"/>
      <c r="AY542" s="231"/>
      <c r="BL542" s="12"/>
    </row>
    <row r="543" spans="1:64" s="5" customFormat="1" ht="20">
      <c r="A543" s="151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40"/>
      <c r="AB543" s="40"/>
      <c r="AC543" s="40"/>
      <c r="AD543" s="40"/>
      <c r="AE543" s="40"/>
      <c r="AF543" s="40"/>
      <c r="AG543" s="8"/>
      <c r="AH543" s="33"/>
      <c r="AI543" s="33"/>
      <c r="AJ543" s="33"/>
      <c r="AK543" s="33"/>
      <c r="AL543" s="33"/>
      <c r="AM543" s="33"/>
      <c r="AN543" s="33"/>
      <c r="AO543" s="33"/>
      <c r="AP543" s="8"/>
      <c r="AQ543" s="40"/>
      <c r="AR543" s="40"/>
      <c r="AS543" s="40"/>
      <c r="AT543" s="40"/>
      <c r="AU543" s="40"/>
      <c r="AV543" s="40"/>
      <c r="AW543" s="40"/>
      <c r="AX543" s="40"/>
      <c r="AY543" s="231"/>
      <c r="BL543" s="12"/>
    </row>
    <row r="544" spans="1:64" s="5" customFormat="1" ht="20">
      <c r="A544" s="151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40"/>
      <c r="AB544" s="40"/>
      <c r="AC544" s="40"/>
      <c r="AD544" s="40"/>
      <c r="AE544" s="40"/>
      <c r="AF544" s="40"/>
      <c r="AG544" s="8"/>
      <c r="AH544" s="33"/>
      <c r="AI544" s="33"/>
      <c r="AJ544" s="33"/>
      <c r="AK544" s="33"/>
      <c r="AL544" s="33"/>
      <c r="AM544" s="33"/>
      <c r="AN544" s="33"/>
      <c r="AO544" s="33"/>
      <c r="AP544" s="8"/>
      <c r="AQ544" s="40"/>
      <c r="AR544" s="40"/>
      <c r="AS544" s="40"/>
      <c r="AT544" s="40"/>
      <c r="AU544" s="40"/>
      <c r="AV544" s="40"/>
      <c r="AW544" s="40"/>
      <c r="AX544" s="40"/>
      <c r="AY544" s="231"/>
      <c r="BL544" s="12"/>
    </row>
    <row r="545" spans="1:64" s="5" customFormat="1" ht="20">
      <c r="A545" s="151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40"/>
      <c r="AB545" s="40"/>
      <c r="AC545" s="40"/>
      <c r="AD545" s="40"/>
      <c r="AE545" s="40"/>
      <c r="AF545" s="40"/>
      <c r="AG545" s="8"/>
      <c r="AH545" s="33"/>
      <c r="AI545" s="33"/>
      <c r="AJ545" s="33"/>
      <c r="AK545" s="33"/>
      <c r="AL545" s="33"/>
      <c r="AM545" s="33"/>
      <c r="AN545" s="33"/>
      <c r="AO545" s="33"/>
      <c r="AP545" s="8"/>
      <c r="AQ545" s="40"/>
      <c r="AR545" s="40"/>
      <c r="AS545" s="40"/>
      <c r="AT545" s="40"/>
      <c r="AU545" s="40"/>
      <c r="AV545" s="40"/>
      <c r="AW545" s="40"/>
      <c r="AX545" s="40"/>
      <c r="AY545" s="231"/>
      <c r="BL545" s="12"/>
    </row>
    <row r="546" spans="1:64" s="5" customFormat="1" ht="20">
      <c r="A546" s="151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40"/>
      <c r="AB546" s="40"/>
      <c r="AC546" s="40"/>
      <c r="AD546" s="40"/>
      <c r="AE546" s="40"/>
      <c r="AF546" s="40"/>
      <c r="AG546" s="8"/>
      <c r="AH546" s="33"/>
      <c r="AI546" s="33"/>
      <c r="AJ546" s="33"/>
      <c r="AK546" s="33"/>
      <c r="AL546" s="33"/>
      <c r="AM546" s="33"/>
      <c r="AN546" s="33"/>
      <c r="AO546" s="33"/>
      <c r="AP546" s="8"/>
      <c r="AQ546" s="40"/>
      <c r="AR546" s="40"/>
      <c r="AS546" s="40"/>
      <c r="AT546" s="40"/>
      <c r="AU546" s="40"/>
      <c r="AV546" s="40"/>
      <c r="AW546" s="40"/>
      <c r="AX546" s="40"/>
      <c r="AY546" s="231"/>
      <c r="BL546" s="12"/>
    </row>
    <row r="547" spans="1:64" s="5" customFormat="1" ht="20">
      <c r="A547" s="151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40"/>
      <c r="AB547" s="40"/>
      <c r="AC547" s="40"/>
      <c r="AD547" s="40"/>
      <c r="AE547" s="40"/>
      <c r="AF547" s="40"/>
      <c r="AG547" s="8"/>
      <c r="AH547" s="33"/>
      <c r="AI547" s="33"/>
      <c r="AJ547" s="33"/>
      <c r="AK547" s="33"/>
      <c r="AL547" s="33"/>
      <c r="AM547" s="33"/>
      <c r="AN547" s="33"/>
      <c r="AO547" s="33"/>
      <c r="AP547" s="8"/>
      <c r="AQ547" s="40"/>
      <c r="AR547" s="40"/>
      <c r="AS547" s="40"/>
      <c r="AT547" s="40"/>
      <c r="AU547" s="40"/>
      <c r="AV547" s="40"/>
      <c r="AW547" s="40"/>
      <c r="AX547" s="40"/>
      <c r="AY547" s="231"/>
      <c r="BL547" s="12"/>
    </row>
    <row r="548" spans="1:64" s="5" customFormat="1" ht="20">
      <c r="A548" s="151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40"/>
      <c r="AB548" s="40"/>
      <c r="AC548" s="40"/>
      <c r="AD548" s="40"/>
      <c r="AE548" s="40"/>
      <c r="AF548" s="40"/>
      <c r="AG548" s="8"/>
      <c r="AH548" s="33"/>
      <c r="AI548" s="33"/>
      <c r="AJ548" s="33"/>
      <c r="AK548" s="33"/>
      <c r="AL548" s="33"/>
      <c r="AM548" s="33"/>
      <c r="AN548" s="33"/>
      <c r="AO548" s="33"/>
      <c r="AP548" s="8"/>
      <c r="AQ548" s="40"/>
      <c r="AR548" s="40"/>
      <c r="AS548" s="40"/>
      <c r="AT548" s="40"/>
      <c r="AU548" s="40"/>
      <c r="AV548" s="40"/>
      <c r="AW548" s="40"/>
      <c r="AX548" s="40"/>
      <c r="AY548" s="231"/>
      <c r="BL548" s="12"/>
    </row>
    <row r="549" spans="1:64" s="5" customFormat="1" ht="20">
      <c r="A549" s="151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40"/>
      <c r="AB549" s="40"/>
      <c r="AC549" s="40"/>
      <c r="AD549" s="40"/>
      <c r="AE549" s="40"/>
      <c r="AF549" s="40"/>
      <c r="AG549" s="8"/>
      <c r="AH549" s="33"/>
      <c r="AI549" s="33"/>
      <c r="AJ549" s="33"/>
      <c r="AK549" s="33"/>
      <c r="AL549" s="33"/>
      <c r="AM549" s="33"/>
      <c r="AN549" s="33"/>
      <c r="AO549" s="33"/>
      <c r="AP549" s="8"/>
      <c r="AQ549" s="40"/>
      <c r="AR549" s="40"/>
      <c r="AS549" s="40"/>
      <c r="AT549" s="40"/>
      <c r="AU549" s="40"/>
      <c r="AV549" s="40"/>
      <c r="AW549" s="40"/>
      <c r="AX549" s="40"/>
      <c r="AY549" s="231"/>
      <c r="BL549" s="12"/>
    </row>
    <row r="550" spans="1:64" s="5" customFormat="1" ht="20">
      <c r="A550" s="151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40"/>
      <c r="AB550" s="40"/>
      <c r="AC550" s="40"/>
      <c r="AD550" s="40"/>
      <c r="AE550" s="40"/>
      <c r="AF550" s="40"/>
      <c r="AG550" s="8"/>
      <c r="AH550" s="33"/>
      <c r="AI550" s="33"/>
      <c r="AJ550" s="33"/>
      <c r="AK550" s="33"/>
      <c r="AL550" s="33"/>
      <c r="AM550" s="33"/>
      <c r="AN550" s="33"/>
      <c r="AO550" s="33"/>
      <c r="AP550" s="8"/>
      <c r="AQ550" s="40"/>
      <c r="AR550" s="40"/>
      <c r="AS550" s="40"/>
      <c r="AT550" s="40"/>
      <c r="AU550" s="40"/>
      <c r="AV550" s="40"/>
      <c r="AW550" s="40"/>
      <c r="AX550" s="40"/>
      <c r="AY550" s="231"/>
      <c r="BL550" s="12"/>
    </row>
    <row r="551" spans="1:64" s="5" customFormat="1" ht="20">
      <c r="A551" s="151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40"/>
      <c r="AB551" s="40"/>
      <c r="AC551" s="40"/>
      <c r="AD551" s="40"/>
      <c r="AE551" s="40"/>
      <c r="AF551" s="40"/>
      <c r="AG551" s="8"/>
      <c r="AH551" s="33"/>
      <c r="AI551" s="33"/>
      <c r="AJ551" s="33"/>
      <c r="AK551" s="33"/>
      <c r="AL551" s="33"/>
      <c r="AM551" s="33"/>
      <c r="AN551" s="33"/>
      <c r="AO551" s="33"/>
      <c r="AP551" s="8"/>
      <c r="AQ551" s="40"/>
      <c r="AR551" s="40"/>
      <c r="AS551" s="40"/>
      <c r="AT551" s="40"/>
      <c r="AU551" s="40"/>
      <c r="AV551" s="40"/>
      <c r="AW551" s="40"/>
      <c r="AX551" s="40"/>
      <c r="AY551" s="231"/>
      <c r="BL551" s="12"/>
    </row>
    <row r="552" spans="1:64" s="5" customFormat="1" ht="20">
      <c r="A552" s="151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40"/>
      <c r="AB552" s="40"/>
      <c r="AC552" s="40"/>
      <c r="AD552" s="40"/>
      <c r="AE552" s="40"/>
      <c r="AF552" s="40"/>
      <c r="AG552" s="8"/>
      <c r="AH552" s="33"/>
      <c r="AI552" s="33"/>
      <c r="AJ552" s="33"/>
      <c r="AK552" s="33"/>
      <c r="AL552" s="33"/>
      <c r="AM552" s="33"/>
      <c r="AN552" s="33"/>
      <c r="AO552" s="33"/>
      <c r="AP552" s="8"/>
      <c r="AQ552" s="40"/>
      <c r="AR552" s="40"/>
      <c r="AS552" s="40"/>
      <c r="AT552" s="40"/>
      <c r="AU552" s="40"/>
      <c r="AV552" s="40"/>
      <c r="AW552" s="40"/>
      <c r="AX552" s="40"/>
      <c r="AY552" s="231"/>
      <c r="BL552" s="12"/>
    </row>
    <row r="553" spans="1:64" s="5" customFormat="1" ht="20">
      <c r="A553" s="151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40"/>
      <c r="AB553" s="40"/>
      <c r="AC553" s="40"/>
      <c r="AD553" s="40"/>
      <c r="AE553" s="40"/>
      <c r="AF553" s="40"/>
      <c r="AG553" s="8"/>
      <c r="AH553" s="33"/>
      <c r="AI553" s="33"/>
      <c r="AJ553" s="33"/>
      <c r="AK553" s="33"/>
      <c r="AL553" s="33"/>
      <c r="AM553" s="33"/>
      <c r="AN553" s="33"/>
      <c r="AO553" s="33"/>
      <c r="AP553" s="8"/>
      <c r="AQ553" s="40"/>
      <c r="AR553" s="40"/>
      <c r="AS553" s="40"/>
      <c r="AT553" s="40"/>
      <c r="AU553" s="40"/>
      <c r="AV553" s="40"/>
      <c r="AW553" s="40"/>
      <c r="AX553" s="40"/>
      <c r="AY553" s="231"/>
      <c r="BL553" s="12"/>
    </row>
    <row r="554" spans="1:76" s="5" customFormat="1" ht="20">
      <c r="A554" s="151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40"/>
      <c r="AB554" s="40"/>
      <c r="AC554" s="40"/>
      <c r="AD554" s="40"/>
      <c r="AE554" s="40"/>
      <c r="AF554" s="40"/>
      <c r="AG554" s="8"/>
      <c r="AH554" s="33"/>
      <c r="AI554" s="33"/>
      <c r="AJ554" s="33"/>
      <c r="AK554" s="33"/>
      <c r="AL554" s="33"/>
      <c r="AM554" s="33"/>
      <c r="AN554" s="33"/>
      <c r="AO554" s="33"/>
      <c r="AP554" s="8"/>
      <c r="AQ554" s="40"/>
      <c r="AR554" s="40"/>
      <c r="AS554" s="40"/>
      <c r="AT554" s="40"/>
      <c r="AU554" s="40"/>
      <c r="AV554" s="40"/>
      <c r="AW554" s="40"/>
      <c r="AX554" s="40"/>
      <c r="AY554" s="231"/>
      <c r="BL554" s="12"/>
      <c r="BP554" s="1"/>
      <c r="BQ554" s="1"/>
      <c r="BR554" s="1"/>
      <c r="BS554" s="1"/>
      <c r="BT554" s="1"/>
      <c r="BU554" s="1"/>
      <c r="BV554" s="1"/>
      <c r="BW554" s="1"/>
      <c r="BX554" s="1"/>
    </row>
    <row r="555" spans="1:76" s="5" customFormat="1" ht="20">
      <c r="A555" s="151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40"/>
      <c r="AB555" s="40"/>
      <c r="AC555" s="40"/>
      <c r="AD555" s="40"/>
      <c r="AE555" s="40"/>
      <c r="AF555" s="40"/>
      <c r="AG555" s="8"/>
      <c r="AH555" s="33"/>
      <c r="AI555" s="33"/>
      <c r="AJ555" s="33"/>
      <c r="AK555" s="33"/>
      <c r="AL555" s="33"/>
      <c r="AM555" s="33"/>
      <c r="AN555" s="33"/>
      <c r="AO555" s="33"/>
      <c r="AP555" s="8"/>
      <c r="AQ555" s="40"/>
      <c r="AR555" s="40"/>
      <c r="AS555" s="40"/>
      <c r="AT555" s="40"/>
      <c r="AU555" s="40"/>
      <c r="AV555" s="40"/>
      <c r="AW555" s="40"/>
      <c r="AX555" s="40"/>
      <c r="AY555" s="231"/>
      <c r="BL555" s="12"/>
      <c r="BP555" s="1"/>
      <c r="BQ555" s="1"/>
      <c r="BR555" s="1"/>
      <c r="BS555" s="1"/>
      <c r="BT555" s="1"/>
      <c r="BU555" s="1"/>
      <c r="BV555" s="1"/>
      <c r="BW555" s="1"/>
      <c r="BX555" s="1"/>
    </row>
    <row r="556" spans="1:76" s="5" customFormat="1" ht="20">
      <c r="A556" s="151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40"/>
      <c r="AB556" s="40"/>
      <c r="AC556" s="40"/>
      <c r="AD556" s="40"/>
      <c r="AE556" s="40"/>
      <c r="AF556" s="40"/>
      <c r="AG556" s="8"/>
      <c r="AH556" s="33"/>
      <c r="AI556" s="33"/>
      <c r="AJ556" s="33"/>
      <c r="AK556" s="33"/>
      <c r="AL556" s="33"/>
      <c r="AM556" s="33"/>
      <c r="AN556" s="33"/>
      <c r="AO556" s="33"/>
      <c r="AP556" s="8"/>
      <c r="AQ556" s="40"/>
      <c r="AR556" s="40"/>
      <c r="AS556" s="40"/>
      <c r="AT556" s="40"/>
      <c r="AU556" s="40"/>
      <c r="AV556" s="40"/>
      <c r="AW556" s="40"/>
      <c r="AX556" s="40"/>
      <c r="AY556" s="231"/>
      <c r="BL556" s="12"/>
      <c r="BP556" s="1"/>
      <c r="BQ556" s="1"/>
      <c r="BR556" s="1"/>
      <c r="BS556" s="1"/>
      <c r="BT556" s="1"/>
      <c r="BU556" s="1"/>
      <c r="BV556" s="1"/>
      <c r="BW556" s="1"/>
      <c r="BX556" s="1"/>
    </row>
    <row r="557" spans="1:76" s="5" customFormat="1" ht="20">
      <c r="A557" s="151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40"/>
      <c r="AB557" s="40"/>
      <c r="AC557" s="40"/>
      <c r="AD557" s="40"/>
      <c r="AE557" s="40"/>
      <c r="AF557" s="40"/>
      <c r="AG557" s="8"/>
      <c r="AH557" s="33"/>
      <c r="AI557" s="33"/>
      <c r="AJ557" s="33"/>
      <c r="AK557" s="33"/>
      <c r="AL557" s="33"/>
      <c r="AM557" s="33"/>
      <c r="AN557" s="33"/>
      <c r="AO557" s="33"/>
      <c r="AP557" s="8"/>
      <c r="AQ557" s="40"/>
      <c r="AR557" s="40"/>
      <c r="AS557" s="40"/>
      <c r="AT557" s="40"/>
      <c r="AU557" s="40"/>
      <c r="AV557" s="40"/>
      <c r="AW557" s="40"/>
      <c r="AX557" s="40"/>
      <c r="AY557" s="231"/>
      <c r="BL557" s="12"/>
      <c r="BP557" s="1"/>
      <c r="BQ557" s="1"/>
      <c r="BR557" s="1"/>
      <c r="BS557" s="1"/>
      <c r="BT557" s="1"/>
      <c r="BU557" s="1"/>
      <c r="BV557" s="1"/>
      <c r="BW557" s="1"/>
      <c r="BX557" s="1"/>
    </row>
    <row r="558" spans="1:76" s="5" customFormat="1" ht="20">
      <c r="A558" s="151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40"/>
      <c r="AB558" s="40"/>
      <c r="AC558" s="40"/>
      <c r="AD558" s="40"/>
      <c r="AE558" s="40"/>
      <c r="AF558" s="40"/>
      <c r="AG558" s="8"/>
      <c r="AH558" s="33"/>
      <c r="AI558" s="33"/>
      <c r="AJ558" s="33"/>
      <c r="AK558" s="33"/>
      <c r="AL558" s="33"/>
      <c r="AM558" s="33"/>
      <c r="AN558" s="33"/>
      <c r="AO558" s="33"/>
      <c r="AP558" s="8"/>
      <c r="AQ558" s="40"/>
      <c r="AR558" s="40"/>
      <c r="AS558" s="40"/>
      <c r="AT558" s="40"/>
      <c r="AU558" s="40"/>
      <c r="AV558" s="40"/>
      <c r="AW558" s="40"/>
      <c r="AX558" s="40"/>
      <c r="AY558" s="231"/>
      <c r="BL558" s="12"/>
      <c r="BP558" s="1"/>
      <c r="BQ558" s="1"/>
      <c r="BR558" s="1"/>
      <c r="BS558" s="1"/>
      <c r="BT558" s="1"/>
      <c r="BU558" s="1"/>
      <c r="BV558" s="1"/>
      <c r="BW558" s="1"/>
      <c r="BX558" s="1"/>
    </row>
    <row r="559" spans="1:76" s="5" customFormat="1" ht="20">
      <c r="A559" s="151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40"/>
      <c r="AB559" s="40"/>
      <c r="AC559" s="40"/>
      <c r="AD559" s="40"/>
      <c r="AE559" s="40"/>
      <c r="AF559" s="40"/>
      <c r="AG559" s="8"/>
      <c r="AH559" s="33"/>
      <c r="AI559" s="33"/>
      <c r="AJ559" s="33"/>
      <c r="AK559" s="33"/>
      <c r="AL559" s="33"/>
      <c r="AM559" s="33"/>
      <c r="AN559" s="33"/>
      <c r="AO559" s="33"/>
      <c r="AP559" s="8"/>
      <c r="AQ559" s="40"/>
      <c r="AR559" s="40"/>
      <c r="AS559" s="40"/>
      <c r="AT559" s="40"/>
      <c r="AU559" s="40"/>
      <c r="AV559" s="40"/>
      <c r="AW559" s="40"/>
      <c r="AX559" s="40"/>
      <c r="AY559" s="231"/>
      <c r="BL559" s="12"/>
      <c r="BP559" s="1"/>
      <c r="BQ559" s="1"/>
      <c r="BR559" s="1"/>
      <c r="BS559" s="1"/>
      <c r="BT559" s="1"/>
      <c r="BU559" s="1"/>
      <c r="BV559" s="1"/>
      <c r="BW559" s="1"/>
      <c r="BX559" s="1"/>
    </row>
    <row r="560" spans="1:76" s="5" customFormat="1" ht="20">
      <c r="A560" s="151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40"/>
      <c r="AB560" s="40"/>
      <c r="AC560" s="40"/>
      <c r="AD560" s="40"/>
      <c r="AE560" s="40"/>
      <c r="AF560" s="40"/>
      <c r="AG560" s="8"/>
      <c r="AH560" s="33"/>
      <c r="AI560" s="33"/>
      <c r="AJ560" s="33"/>
      <c r="AK560" s="33"/>
      <c r="AL560" s="33"/>
      <c r="AM560" s="33"/>
      <c r="AN560" s="33"/>
      <c r="AO560" s="33"/>
      <c r="AP560" s="8"/>
      <c r="AQ560" s="40"/>
      <c r="AR560" s="40"/>
      <c r="AS560" s="40"/>
      <c r="AT560" s="40"/>
      <c r="AU560" s="40"/>
      <c r="AV560" s="40"/>
      <c r="AW560" s="40"/>
      <c r="AX560" s="40"/>
      <c r="AY560" s="231"/>
      <c r="BL560" s="12"/>
      <c r="BP560" s="1"/>
      <c r="BQ560" s="1"/>
      <c r="BR560" s="1"/>
      <c r="BS560" s="1"/>
      <c r="BT560" s="1"/>
      <c r="BU560" s="1"/>
      <c r="BV560" s="1"/>
      <c r="BW560" s="1"/>
      <c r="BX560" s="1"/>
    </row>
    <row r="561" spans="1:76" s="5" customFormat="1" ht="20">
      <c r="A561" s="151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40"/>
      <c r="AB561" s="40"/>
      <c r="AC561" s="40"/>
      <c r="AD561" s="40"/>
      <c r="AE561" s="40"/>
      <c r="AF561" s="40"/>
      <c r="AG561" s="8"/>
      <c r="AH561" s="33"/>
      <c r="AI561" s="33"/>
      <c r="AJ561" s="33"/>
      <c r="AK561" s="33"/>
      <c r="AL561" s="33"/>
      <c r="AM561" s="33"/>
      <c r="AN561" s="33"/>
      <c r="AO561" s="33"/>
      <c r="AP561" s="8"/>
      <c r="AQ561" s="40"/>
      <c r="AR561" s="40"/>
      <c r="AS561" s="40"/>
      <c r="AT561" s="40"/>
      <c r="AU561" s="40"/>
      <c r="AV561" s="40"/>
      <c r="AW561" s="40"/>
      <c r="AX561" s="40"/>
      <c r="AY561" s="231"/>
      <c r="BL561" s="12"/>
      <c r="BP561" s="1"/>
      <c r="BQ561" s="1"/>
      <c r="BR561" s="1"/>
      <c r="BS561" s="1"/>
      <c r="BT561" s="1"/>
      <c r="BU561" s="1"/>
      <c r="BV561" s="1"/>
      <c r="BW561" s="1"/>
      <c r="BX561" s="1"/>
    </row>
    <row r="562" spans="1:76" s="5" customFormat="1" ht="20">
      <c r="A562" s="151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40"/>
      <c r="AB562" s="40"/>
      <c r="AC562" s="40"/>
      <c r="AD562" s="40"/>
      <c r="AE562" s="40"/>
      <c r="AF562" s="40"/>
      <c r="AG562" s="8"/>
      <c r="AH562" s="33"/>
      <c r="AI562" s="33"/>
      <c r="AJ562" s="33"/>
      <c r="AK562" s="33"/>
      <c r="AL562" s="33"/>
      <c r="AM562" s="33"/>
      <c r="AN562" s="33"/>
      <c r="AO562" s="33"/>
      <c r="AP562" s="8"/>
      <c r="AQ562" s="40"/>
      <c r="AR562" s="40"/>
      <c r="AS562" s="40"/>
      <c r="AT562" s="40"/>
      <c r="AU562" s="40"/>
      <c r="AV562" s="40"/>
      <c r="AW562" s="40"/>
      <c r="AX562" s="40"/>
      <c r="AY562" s="231"/>
      <c r="BL562" s="12"/>
      <c r="BP562" s="1"/>
      <c r="BQ562" s="1"/>
      <c r="BR562" s="1"/>
      <c r="BS562" s="1"/>
      <c r="BT562" s="1"/>
      <c r="BU562" s="1"/>
      <c r="BV562" s="1"/>
      <c r="BW562" s="1"/>
      <c r="BX562" s="1"/>
    </row>
    <row r="563" spans="1:76" s="5" customFormat="1" ht="20">
      <c r="A563" s="151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40"/>
      <c r="AB563" s="40"/>
      <c r="AC563" s="40"/>
      <c r="AD563" s="40"/>
      <c r="AE563" s="40"/>
      <c r="AF563" s="40"/>
      <c r="AG563" s="8"/>
      <c r="AH563" s="33"/>
      <c r="AI563" s="33"/>
      <c r="AJ563" s="33"/>
      <c r="AK563" s="33"/>
      <c r="AL563" s="33"/>
      <c r="AM563" s="33"/>
      <c r="AN563" s="33"/>
      <c r="AO563" s="33"/>
      <c r="AP563" s="8"/>
      <c r="AQ563" s="40"/>
      <c r="AR563" s="40"/>
      <c r="AS563" s="40"/>
      <c r="AT563" s="40"/>
      <c r="AU563" s="40"/>
      <c r="AV563" s="40"/>
      <c r="AW563" s="40"/>
      <c r="AX563" s="40"/>
      <c r="AY563" s="231"/>
      <c r="BL563" s="12"/>
      <c r="BP563" s="1"/>
      <c r="BQ563" s="1"/>
      <c r="BR563" s="1"/>
      <c r="BS563" s="1"/>
      <c r="BT563" s="1"/>
      <c r="BU563" s="1"/>
      <c r="BV563" s="1"/>
      <c r="BW563" s="1"/>
      <c r="BX563" s="1"/>
    </row>
    <row r="564" spans="1:76" s="5" customFormat="1" ht="20">
      <c r="A564" s="151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40"/>
      <c r="AB564" s="40"/>
      <c r="AC564" s="40"/>
      <c r="AD564" s="40"/>
      <c r="AE564" s="40"/>
      <c r="AF564" s="40"/>
      <c r="AG564" s="8"/>
      <c r="AH564" s="33"/>
      <c r="AI564" s="33"/>
      <c r="AJ564" s="33"/>
      <c r="AK564" s="33"/>
      <c r="AL564" s="33"/>
      <c r="AM564" s="33"/>
      <c r="AN564" s="33"/>
      <c r="AO564" s="33"/>
      <c r="AP564" s="8"/>
      <c r="AQ564" s="40"/>
      <c r="AR564" s="40"/>
      <c r="AS564" s="40"/>
      <c r="AT564" s="40"/>
      <c r="AU564" s="40"/>
      <c r="AV564" s="40"/>
      <c r="AW564" s="40"/>
      <c r="AX564" s="40"/>
      <c r="AY564" s="231"/>
      <c r="BL564" s="12"/>
      <c r="BP564" s="1"/>
      <c r="BQ564" s="1"/>
      <c r="BR564" s="1"/>
      <c r="BS564" s="1"/>
      <c r="BT564" s="1"/>
      <c r="BU564" s="1"/>
      <c r="BV564" s="1"/>
      <c r="BW564" s="1"/>
      <c r="BX564" s="1"/>
    </row>
    <row r="565" spans="1:76" s="5" customFormat="1" ht="20">
      <c r="A565" s="151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40"/>
      <c r="AB565" s="40"/>
      <c r="AC565" s="40"/>
      <c r="AD565" s="40"/>
      <c r="AE565" s="40"/>
      <c r="AF565" s="40"/>
      <c r="AG565" s="8"/>
      <c r="AH565" s="33"/>
      <c r="AI565" s="33"/>
      <c r="AJ565" s="33"/>
      <c r="AK565" s="33"/>
      <c r="AL565" s="33"/>
      <c r="AM565" s="33"/>
      <c r="AN565" s="33"/>
      <c r="AO565" s="33"/>
      <c r="AP565" s="8"/>
      <c r="AQ565" s="40"/>
      <c r="AR565" s="40"/>
      <c r="AS565" s="40"/>
      <c r="AT565" s="40"/>
      <c r="AU565" s="40"/>
      <c r="AV565" s="40"/>
      <c r="AW565" s="40"/>
      <c r="AX565" s="40"/>
      <c r="AY565" s="231"/>
      <c r="BL565" s="12"/>
      <c r="BP565" s="1"/>
      <c r="BQ565" s="1"/>
      <c r="BR565" s="1"/>
      <c r="BS565" s="1"/>
      <c r="BT565" s="1"/>
      <c r="BU565" s="1"/>
      <c r="BV565" s="1"/>
      <c r="BW565" s="1"/>
      <c r="BX565" s="1"/>
    </row>
    <row r="566" spans="1:76" s="5" customFormat="1" ht="20">
      <c r="A566" s="151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40"/>
      <c r="AB566" s="40"/>
      <c r="AC566" s="40"/>
      <c r="AD566" s="40"/>
      <c r="AE566" s="40"/>
      <c r="AF566" s="40"/>
      <c r="AG566" s="8"/>
      <c r="AH566" s="33"/>
      <c r="AI566" s="33"/>
      <c r="AJ566" s="33"/>
      <c r="AK566" s="33"/>
      <c r="AL566" s="33"/>
      <c r="AM566" s="33"/>
      <c r="AN566" s="33"/>
      <c r="AO566" s="33"/>
      <c r="AP566" s="8"/>
      <c r="AQ566" s="40"/>
      <c r="AR566" s="40"/>
      <c r="AS566" s="40"/>
      <c r="AT566" s="40"/>
      <c r="AU566" s="40"/>
      <c r="AV566" s="40"/>
      <c r="AW566" s="40"/>
      <c r="AX566" s="40"/>
      <c r="AY566" s="231"/>
      <c r="BL566" s="12"/>
      <c r="BP566" s="1"/>
      <c r="BQ566" s="1"/>
      <c r="BR566" s="1"/>
      <c r="BS566" s="1"/>
      <c r="BT566" s="1"/>
      <c r="BU566" s="1"/>
      <c r="BV566" s="1"/>
      <c r="BW566" s="1"/>
      <c r="BX566" s="1"/>
    </row>
    <row r="567" spans="1:76" s="5" customFormat="1" ht="20">
      <c r="A567" s="151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40"/>
      <c r="AB567" s="40"/>
      <c r="AC567" s="40"/>
      <c r="AD567" s="40"/>
      <c r="AE567" s="40"/>
      <c r="AF567" s="40"/>
      <c r="AG567" s="8"/>
      <c r="AH567" s="33"/>
      <c r="AI567" s="33"/>
      <c r="AJ567" s="33"/>
      <c r="AK567" s="33"/>
      <c r="AL567" s="33"/>
      <c r="AM567" s="33"/>
      <c r="AN567" s="33"/>
      <c r="AO567" s="33"/>
      <c r="AP567" s="8"/>
      <c r="AQ567" s="40"/>
      <c r="AR567" s="40"/>
      <c r="AS567" s="40"/>
      <c r="AT567" s="40"/>
      <c r="AU567" s="40"/>
      <c r="AV567" s="40"/>
      <c r="AW567" s="40"/>
      <c r="AX567" s="40"/>
      <c r="AY567" s="231"/>
      <c r="BL567" s="12"/>
      <c r="BP567" s="1"/>
      <c r="BQ567" s="1"/>
      <c r="BR567" s="1"/>
      <c r="BS567" s="1"/>
      <c r="BT567" s="1"/>
      <c r="BU567" s="1"/>
      <c r="BV567" s="1"/>
      <c r="BW567" s="1"/>
      <c r="BX567" s="1"/>
    </row>
    <row r="568" spans="1:76" s="5" customFormat="1" ht="20">
      <c r="A568" s="151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40"/>
      <c r="AB568" s="40"/>
      <c r="AC568" s="40"/>
      <c r="AD568" s="40"/>
      <c r="AE568" s="40"/>
      <c r="AF568" s="40"/>
      <c r="AG568" s="8"/>
      <c r="AH568" s="33"/>
      <c r="AI568" s="33"/>
      <c r="AJ568" s="33"/>
      <c r="AK568" s="33"/>
      <c r="AL568" s="33"/>
      <c r="AM568" s="33"/>
      <c r="AN568" s="33"/>
      <c r="AO568" s="33"/>
      <c r="AP568" s="8"/>
      <c r="AQ568" s="40"/>
      <c r="AR568" s="40"/>
      <c r="AS568" s="40"/>
      <c r="AT568" s="40"/>
      <c r="AU568" s="40"/>
      <c r="AV568" s="40"/>
      <c r="AW568" s="40"/>
      <c r="AX568" s="40"/>
      <c r="AY568" s="231"/>
      <c r="BL568" s="12"/>
      <c r="BP568" s="1"/>
      <c r="BQ568" s="1"/>
      <c r="BR568" s="1"/>
      <c r="BS568" s="1"/>
      <c r="BT568" s="1"/>
      <c r="BU568" s="1"/>
      <c r="BV568" s="1"/>
      <c r="BW568" s="1"/>
      <c r="BX568" s="1"/>
    </row>
    <row r="569" spans="1:76" s="5" customFormat="1" ht="20">
      <c r="A569" s="151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40"/>
      <c r="AB569" s="40"/>
      <c r="AC569" s="40"/>
      <c r="AD569" s="40"/>
      <c r="AE569" s="40"/>
      <c r="AF569" s="40"/>
      <c r="AG569" s="8"/>
      <c r="AH569" s="33"/>
      <c r="AI569" s="33"/>
      <c r="AJ569" s="33"/>
      <c r="AK569" s="33"/>
      <c r="AL569" s="33"/>
      <c r="AM569" s="33"/>
      <c r="AN569" s="33"/>
      <c r="AO569" s="33"/>
      <c r="AP569" s="8"/>
      <c r="AQ569" s="40"/>
      <c r="AR569" s="40"/>
      <c r="AS569" s="40"/>
      <c r="AT569" s="40"/>
      <c r="AU569" s="40"/>
      <c r="AV569" s="40"/>
      <c r="AW569" s="40"/>
      <c r="AX569" s="40"/>
      <c r="AY569" s="231"/>
      <c r="BL569" s="12"/>
      <c r="BP569" s="1"/>
      <c r="BQ569" s="1"/>
      <c r="BR569" s="1"/>
      <c r="BS569" s="1"/>
      <c r="BT569" s="1"/>
      <c r="BU569" s="1"/>
      <c r="BV569" s="1"/>
      <c r="BW569" s="1"/>
      <c r="BX569" s="1"/>
    </row>
    <row r="570" spans="1:76" s="5" customFormat="1" ht="20">
      <c r="A570" s="151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40"/>
      <c r="AB570" s="40"/>
      <c r="AC570" s="40"/>
      <c r="AD570" s="40"/>
      <c r="AE570" s="40"/>
      <c r="AF570" s="40"/>
      <c r="AG570" s="8"/>
      <c r="AH570" s="33"/>
      <c r="AI570" s="33"/>
      <c r="AJ570" s="33"/>
      <c r="AK570" s="33"/>
      <c r="AL570" s="33"/>
      <c r="AM570" s="33"/>
      <c r="AN570" s="33"/>
      <c r="AO570" s="33"/>
      <c r="AP570" s="8"/>
      <c r="AQ570" s="40"/>
      <c r="AR570" s="40"/>
      <c r="AS570" s="40"/>
      <c r="AT570" s="40"/>
      <c r="AU570" s="40"/>
      <c r="AV570" s="40"/>
      <c r="AW570" s="40"/>
      <c r="AX570" s="40"/>
      <c r="AY570" s="231"/>
      <c r="BL570" s="12"/>
      <c r="BP570" s="1"/>
      <c r="BQ570" s="1"/>
      <c r="BR570" s="1"/>
      <c r="BS570" s="1"/>
      <c r="BT570" s="1"/>
      <c r="BU570" s="1"/>
      <c r="BV570" s="1"/>
      <c r="BW570" s="1"/>
      <c r="BX570" s="1"/>
    </row>
    <row r="571" spans="1:76" s="5" customFormat="1" ht="20">
      <c r="A571" s="151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40"/>
      <c r="AB571" s="40"/>
      <c r="AC571" s="40"/>
      <c r="AD571" s="40"/>
      <c r="AE571" s="40"/>
      <c r="AF571" s="40"/>
      <c r="AG571" s="8"/>
      <c r="AH571" s="33"/>
      <c r="AI571" s="33"/>
      <c r="AJ571" s="33"/>
      <c r="AK571" s="33"/>
      <c r="AL571" s="33"/>
      <c r="AM571" s="33"/>
      <c r="AN571" s="33"/>
      <c r="AO571" s="33"/>
      <c r="AP571" s="8"/>
      <c r="AQ571" s="40"/>
      <c r="AR571" s="40"/>
      <c r="AS571" s="40"/>
      <c r="AT571" s="40"/>
      <c r="AU571" s="40"/>
      <c r="AV571" s="40"/>
      <c r="AW571" s="40"/>
      <c r="AX571" s="40"/>
      <c r="AY571" s="231"/>
      <c r="BL571" s="12"/>
      <c r="BP571" s="1"/>
      <c r="BQ571" s="1"/>
      <c r="BR571" s="1"/>
      <c r="BS571" s="1"/>
      <c r="BT571" s="1"/>
      <c r="BU571" s="1"/>
      <c r="BV571" s="1"/>
      <c r="BW571" s="1"/>
      <c r="BX571" s="1"/>
    </row>
    <row r="572" spans="1:67" ht="20">
      <c r="A572" s="151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40"/>
      <c r="AB572" s="40"/>
      <c r="AC572" s="40"/>
      <c r="AD572" s="40"/>
      <c r="AE572" s="40"/>
      <c r="AF572" s="40"/>
      <c r="AG572" s="8"/>
      <c r="AH572" s="33"/>
      <c r="AI572" s="33"/>
      <c r="AJ572" s="33"/>
      <c r="AK572" s="33"/>
      <c r="AL572" s="33"/>
      <c r="AM572" s="33"/>
      <c r="AN572" s="33"/>
      <c r="AO572" s="33"/>
      <c r="AP572" s="8"/>
      <c r="AQ572" s="40"/>
      <c r="AR572" s="40"/>
      <c r="AS572" s="40"/>
      <c r="AT572" s="40"/>
      <c r="AU572" s="40"/>
      <c r="AV572" s="40"/>
      <c r="AW572" s="40"/>
      <c r="AX572" s="40"/>
      <c r="AY572" s="231"/>
      <c r="AZ572" s="5"/>
      <c r="BA572" s="5"/>
      <c r="BB572" s="5"/>
      <c r="BC572" s="5"/>
      <c r="BD572" s="5"/>
      <c r="BE572" s="5"/>
      <c r="BF572" s="5"/>
      <c r="BG572" s="5"/>
      <c r="BH572" s="5"/>
      <c r="BI572" s="5"/>
      <c r="BJ572" s="5"/>
      <c r="BK572" s="5"/>
      <c r="BL572" s="12"/>
      <c r="BM572" s="5"/>
      <c r="BN572" s="5"/>
      <c r="BO572" s="5"/>
    </row>
    <row r="573" spans="1:67" ht="20">
      <c r="A573" s="151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40"/>
      <c r="AB573" s="40"/>
      <c r="AC573" s="40"/>
      <c r="AD573" s="40"/>
      <c r="AE573" s="40"/>
      <c r="AF573" s="40"/>
      <c r="AG573" s="8"/>
      <c r="AH573" s="33"/>
      <c r="AI573" s="33"/>
      <c r="AJ573" s="33"/>
      <c r="AK573" s="33"/>
      <c r="AL573" s="33"/>
      <c r="AM573" s="33"/>
      <c r="AN573" s="33"/>
      <c r="AO573" s="33"/>
      <c r="AP573" s="8"/>
      <c r="AQ573" s="40"/>
      <c r="AR573" s="40"/>
      <c r="AS573" s="40"/>
      <c r="AT573" s="40"/>
      <c r="AU573" s="40"/>
      <c r="AV573" s="40"/>
      <c r="AW573" s="40"/>
      <c r="AX573" s="40"/>
      <c r="AY573" s="231"/>
      <c r="AZ573" s="5"/>
      <c r="BA573" s="5"/>
      <c r="BB573" s="5"/>
      <c r="BC573" s="5"/>
      <c r="BD573" s="5"/>
      <c r="BE573" s="5"/>
      <c r="BF573" s="5"/>
      <c r="BG573" s="5"/>
      <c r="BH573" s="5"/>
      <c r="BI573" s="5"/>
      <c r="BJ573" s="5"/>
      <c r="BK573" s="5"/>
      <c r="BL573" s="12"/>
      <c r="BM573" s="5"/>
      <c r="BN573" s="5"/>
      <c r="BO573" s="5"/>
    </row>
    <row r="574" spans="1:67" ht="20">
      <c r="A574" s="151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40"/>
      <c r="AB574" s="40"/>
      <c r="AC574" s="40"/>
      <c r="AD574" s="40"/>
      <c r="AE574" s="40"/>
      <c r="AF574" s="40"/>
      <c r="AG574" s="8"/>
      <c r="AH574" s="33"/>
      <c r="AI574" s="33"/>
      <c r="AJ574" s="33"/>
      <c r="AK574" s="33"/>
      <c r="AL574" s="33"/>
      <c r="AM574" s="33"/>
      <c r="AN574" s="33"/>
      <c r="AO574" s="33"/>
      <c r="AP574" s="8"/>
      <c r="AQ574" s="40"/>
      <c r="AR574" s="40"/>
      <c r="AS574" s="40"/>
      <c r="AT574" s="40"/>
      <c r="AU574" s="40"/>
      <c r="AV574" s="40"/>
      <c r="AW574" s="40"/>
      <c r="AX574" s="40"/>
      <c r="AY574" s="231"/>
      <c r="AZ574" s="5"/>
      <c r="BA574" s="5"/>
      <c r="BB574" s="5"/>
      <c r="BC574" s="5"/>
      <c r="BD574" s="5"/>
      <c r="BE574" s="5"/>
      <c r="BF574" s="5"/>
      <c r="BG574" s="5"/>
      <c r="BH574" s="5"/>
      <c r="BI574" s="5"/>
      <c r="BJ574" s="5"/>
      <c r="BK574" s="5"/>
      <c r="BL574" s="12"/>
      <c r="BM574" s="5"/>
      <c r="BN574" s="5"/>
      <c r="BO574" s="5"/>
    </row>
    <row r="575" spans="1:67" ht="20">
      <c r="A575" s="151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40"/>
      <c r="AB575" s="40"/>
      <c r="AC575" s="40"/>
      <c r="AD575" s="40"/>
      <c r="AE575" s="40"/>
      <c r="AF575" s="40"/>
      <c r="AG575" s="8"/>
      <c r="AH575" s="33"/>
      <c r="AI575" s="33"/>
      <c r="AJ575" s="33"/>
      <c r="AK575" s="33"/>
      <c r="AL575" s="33"/>
      <c r="AM575" s="33"/>
      <c r="AN575" s="33"/>
      <c r="AO575" s="33"/>
      <c r="AP575" s="8"/>
      <c r="AQ575" s="40"/>
      <c r="AR575" s="40"/>
      <c r="AS575" s="40"/>
      <c r="AT575" s="40"/>
      <c r="AU575" s="40"/>
      <c r="AV575" s="40"/>
      <c r="AW575" s="40"/>
      <c r="AX575" s="40"/>
      <c r="AY575" s="231"/>
      <c r="AZ575" s="5"/>
      <c r="BA575" s="5"/>
      <c r="BB575" s="5"/>
      <c r="BC575" s="5"/>
      <c r="BD575" s="5"/>
      <c r="BE575" s="5"/>
      <c r="BF575" s="5"/>
      <c r="BG575" s="5"/>
      <c r="BH575" s="5"/>
      <c r="BI575" s="5"/>
      <c r="BJ575" s="5"/>
      <c r="BK575" s="5"/>
      <c r="BL575" s="12"/>
      <c r="BM575" s="5"/>
      <c r="BN575" s="5"/>
      <c r="BO575" s="5"/>
    </row>
    <row r="576" spans="1:67" ht="20">
      <c r="A576" s="151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40"/>
      <c r="AB576" s="40"/>
      <c r="AC576" s="40"/>
      <c r="AD576" s="40"/>
      <c r="AE576" s="40"/>
      <c r="AF576" s="40"/>
      <c r="AG576" s="8"/>
      <c r="AH576" s="33"/>
      <c r="AI576" s="33"/>
      <c r="AJ576" s="33"/>
      <c r="AK576" s="33"/>
      <c r="AL576" s="33"/>
      <c r="AM576" s="33"/>
      <c r="AN576" s="33"/>
      <c r="AO576" s="33"/>
      <c r="AP576" s="8"/>
      <c r="AQ576" s="40"/>
      <c r="AR576" s="40"/>
      <c r="AS576" s="40"/>
      <c r="AT576" s="40"/>
      <c r="AU576" s="40"/>
      <c r="AV576" s="40"/>
      <c r="AW576" s="40"/>
      <c r="AX576" s="40"/>
      <c r="AY576" s="231"/>
      <c r="AZ576" s="5"/>
      <c r="BA576" s="5"/>
      <c r="BB576" s="5"/>
      <c r="BC576" s="5"/>
      <c r="BD576" s="5"/>
      <c r="BE576" s="5"/>
      <c r="BF576" s="5"/>
      <c r="BG576" s="5"/>
      <c r="BH576" s="5"/>
      <c r="BI576" s="5"/>
      <c r="BJ576" s="5"/>
      <c r="BK576" s="5"/>
      <c r="BL576" s="12"/>
      <c r="BM576" s="5"/>
      <c r="BN576" s="5"/>
      <c r="BO576" s="5"/>
    </row>
    <row r="577" spans="1:67" ht="20">
      <c r="A577" s="151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40"/>
      <c r="AB577" s="40"/>
      <c r="AC577" s="40"/>
      <c r="AD577" s="40"/>
      <c r="AE577" s="40"/>
      <c r="AF577" s="40"/>
      <c r="AG577" s="8"/>
      <c r="AH577" s="33"/>
      <c r="AI577" s="33"/>
      <c r="AJ577" s="33"/>
      <c r="AK577" s="33"/>
      <c r="AL577" s="33"/>
      <c r="AM577" s="33"/>
      <c r="AN577" s="33"/>
      <c r="AO577" s="33"/>
      <c r="AP577" s="8"/>
      <c r="AQ577" s="40"/>
      <c r="AR577" s="40"/>
      <c r="AS577" s="40"/>
      <c r="AT577" s="40"/>
      <c r="AU577" s="40"/>
      <c r="AV577" s="40"/>
      <c r="AW577" s="40"/>
      <c r="AX577" s="40"/>
      <c r="AY577" s="231"/>
      <c r="AZ577" s="5"/>
      <c r="BA577" s="5"/>
      <c r="BB577" s="5"/>
      <c r="BC577" s="5"/>
      <c r="BD577" s="5"/>
      <c r="BE577" s="5"/>
      <c r="BF577" s="5"/>
      <c r="BG577" s="5"/>
      <c r="BH577" s="5"/>
      <c r="BI577" s="5"/>
      <c r="BJ577" s="5"/>
      <c r="BK577" s="5"/>
      <c r="BL577" s="12"/>
      <c r="BM577" s="5"/>
      <c r="BN577" s="5"/>
      <c r="BO577" s="5"/>
    </row>
    <row r="578" spans="1:67" ht="20">
      <c r="A578" s="151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40"/>
      <c r="AB578" s="40"/>
      <c r="AC578" s="40"/>
      <c r="AD578" s="40"/>
      <c r="AE578" s="40"/>
      <c r="AF578" s="40"/>
      <c r="AG578" s="8"/>
      <c r="AH578" s="33"/>
      <c r="AI578" s="33"/>
      <c r="AJ578" s="33"/>
      <c r="AK578" s="33"/>
      <c r="AL578" s="33"/>
      <c r="AM578" s="33"/>
      <c r="AN578" s="33"/>
      <c r="AO578" s="33"/>
      <c r="AP578" s="8"/>
      <c r="AQ578" s="40"/>
      <c r="AR578" s="40"/>
      <c r="AS578" s="40"/>
      <c r="AT578" s="40"/>
      <c r="AU578" s="40"/>
      <c r="AV578" s="40"/>
      <c r="AW578" s="40"/>
      <c r="AX578" s="40"/>
      <c r="AY578" s="231"/>
      <c r="AZ578" s="5"/>
      <c r="BA578" s="5"/>
      <c r="BB578" s="5"/>
      <c r="BC578" s="5"/>
      <c r="BD578" s="5"/>
      <c r="BE578" s="5"/>
      <c r="BF578" s="5"/>
      <c r="BG578" s="5"/>
      <c r="BH578" s="5"/>
      <c r="BI578" s="5"/>
      <c r="BJ578" s="5"/>
      <c r="BK578" s="5"/>
      <c r="BL578" s="12"/>
      <c r="BM578" s="5"/>
      <c r="BN578" s="5"/>
      <c r="BO578" s="5"/>
    </row>
    <row r="579" spans="1:67" ht="20">
      <c r="A579" s="151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40"/>
      <c r="AB579" s="40"/>
      <c r="AC579" s="40"/>
      <c r="AD579" s="40"/>
      <c r="AE579" s="40"/>
      <c r="AF579" s="40"/>
      <c r="AG579" s="8"/>
      <c r="AH579" s="33"/>
      <c r="AI579" s="33"/>
      <c r="AJ579" s="33"/>
      <c r="AK579" s="33"/>
      <c r="AL579" s="33"/>
      <c r="AM579" s="33"/>
      <c r="AN579" s="33"/>
      <c r="AO579" s="33"/>
      <c r="AP579" s="8"/>
      <c r="AQ579" s="40"/>
      <c r="AR579" s="40"/>
      <c r="AS579" s="40"/>
      <c r="AT579" s="40"/>
      <c r="AU579" s="40"/>
      <c r="AV579" s="40"/>
      <c r="AW579" s="40"/>
      <c r="AX579" s="40"/>
      <c r="AY579" s="231"/>
      <c r="AZ579" s="5"/>
      <c r="BA579" s="5"/>
      <c r="BB579" s="5"/>
      <c r="BC579" s="5"/>
      <c r="BD579" s="5"/>
      <c r="BE579" s="5"/>
      <c r="BF579" s="5"/>
      <c r="BG579" s="5"/>
      <c r="BH579" s="5"/>
      <c r="BI579" s="5"/>
      <c r="BJ579" s="5"/>
      <c r="BK579" s="5"/>
      <c r="BL579" s="12"/>
      <c r="BM579" s="5"/>
      <c r="BN579" s="5"/>
      <c r="BO579" s="5"/>
    </row>
    <row r="580" spans="1:67" ht="20">
      <c r="A580" s="151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40"/>
      <c r="AB580" s="40"/>
      <c r="AC580" s="40"/>
      <c r="AD580" s="40"/>
      <c r="AE580" s="40"/>
      <c r="AF580" s="40"/>
      <c r="AG580" s="8"/>
      <c r="AH580" s="33"/>
      <c r="AI580" s="33"/>
      <c r="AJ580" s="33"/>
      <c r="AK580" s="33"/>
      <c r="AL580" s="33"/>
      <c r="AM580" s="33"/>
      <c r="AN580" s="33"/>
      <c r="AO580" s="33"/>
      <c r="AP580" s="8"/>
      <c r="AQ580" s="40"/>
      <c r="AR580" s="40"/>
      <c r="AS580" s="40"/>
      <c r="AT580" s="40"/>
      <c r="AU580" s="40"/>
      <c r="AV580" s="40"/>
      <c r="AW580" s="40"/>
      <c r="AX580" s="40"/>
      <c r="AY580" s="231"/>
      <c r="AZ580" s="5"/>
      <c r="BA580" s="5"/>
      <c r="BB580" s="5"/>
      <c r="BC580" s="5"/>
      <c r="BD580" s="5"/>
      <c r="BE580" s="5"/>
      <c r="BF580" s="5"/>
      <c r="BG580" s="5"/>
      <c r="BH580" s="5"/>
      <c r="BI580" s="5"/>
      <c r="BJ580" s="5"/>
      <c r="BK580" s="5"/>
      <c r="BL580" s="12"/>
      <c r="BM580" s="5"/>
      <c r="BN580" s="5"/>
      <c r="BO580" s="5"/>
    </row>
    <row r="581" spans="1:67" ht="20">
      <c r="A581" s="151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40"/>
      <c r="AB581" s="40"/>
      <c r="AC581" s="40"/>
      <c r="AD581" s="40"/>
      <c r="AE581" s="40"/>
      <c r="AF581" s="40"/>
      <c r="AG581" s="8"/>
      <c r="AH581" s="33"/>
      <c r="AI581" s="33"/>
      <c r="AJ581" s="33"/>
      <c r="AK581" s="33"/>
      <c r="AL581" s="33"/>
      <c r="AM581" s="33"/>
      <c r="AN581" s="33"/>
      <c r="AO581" s="33"/>
      <c r="AP581" s="8"/>
      <c r="AQ581" s="40"/>
      <c r="AR581" s="40"/>
      <c r="AS581" s="40"/>
      <c r="AT581" s="40"/>
      <c r="AU581" s="40"/>
      <c r="AV581" s="40"/>
      <c r="AW581" s="40"/>
      <c r="AX581" s="40"/>
      <c r="AY581" s="231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12"/>
      <c r="BM581" s="5"/>
      <c r="BN581" s="5"/>
      <c r="BO581" s="5"/>
    </row>
    <row r="582" spans="1:67" ht="20">
      <c r="A582" s="151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40"/>
      <c r="AB582" s="40"/>
      <c r="AC582" s="40"/>
      <c r="AD582" s="40"/>
      <c r="AE582" s="40"/>
      <c r="AF582" s="40"/>
      <c r="AG582" s="8"/>
      <c r="AH582" s="33"/>
      <c r="AI582" s="33"/>
      <c r="AJ582" s="33"/>
      <c r="AK582" s="33"/>
      <c r="AL582" s="33"/>
      <c r="AM582" s="33"/>
      <c r="AN582" s="33"/>
      <c r="AO582" s="33"/>
      <c r="AP582" s="8"/>
      <c r="AQ582" s="40"/>
      <c r="AR582" s="40"/>
      <c r="AS582" s="40"/>
      <c r="AT582" s="40"/>
      <c r="AU582" s="40"/>
      <c r="AV582" s="40"/>
      <c r="AW582" s="40"/>
      <c r="AX582" s="40"/>
      <c r="AY582" s="231"/>
      <c r="AZ582" s="5"/>
      <c r="BA582" s="5"/>
      <c r="BB582" s="5"/>
      <c r="BC582" s="5"/>
      <c r="BD582" s="5"/>
      <c r="BE582" s="5"/>
      <c r="BF582" s="5"/>
      <c r="BG582" s="5"/>
      <c r="BH582" s="5"/>
      <c r="BI582" s="5"/>
      <c r="BJ582" s="5"/>
      <c r="BK582" s="5"/>
      <c r="BL582" s="12"/>
      <c r="BM582" s="5"/>
      <c r="BN582" s="5"/>
      <c r="BO582" s="5"/>
    </row>
    <row r="583" spans="1:67" ht="20">
      <c r="A583" s="151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40"/>
      <c r="AB583" s="40"/>
      <c r="AC583" s="40"/>
      <c r="AD583" s="40"/>
      <c r="AE583" s="40"/>
      <c r="AF583" s="40"/>
      <c r="AG583" s="8"/>
      <c r="AH583" s="33"/>
      <c r="AI583" s="33"/>
      <c r="AJ583" s="33"/>
      <c r="AK583" s="33"/>
      <c r="AL583" s="33"/>
      <c r="AM583" s="33"/>
      <c r="AN583" s="33"/>
      <c r="AO583" s="33"/>
      <c r="AP583" s="8"/>
      <c r="AQ583" s="40"/>
      <c r="AR583" s="40"/>
      <c r="AS583" s="40"/>
      <c r="AT583" s="40"/>
      <c r="AU583" s="40"/>
      <c r="AV583" s="40"/>
      <c r="AW583" s="40"/>
      <c r="AX583" s="40"/>
      <c r="AY583" s="231"/>
      <c r="AZ583" s="5"/>
      <c r="BA583" s="5"/>
      <c r="BB583" s="5"/>
      <c r="BC583" s="5"/>
      <c r="BD583" s="5"/>
      <c r="BE583" s="5"/>
      <c r="BF583" s="5"/>
      <c r="BG583" s="5"/>
      <c r="BH583" s="5"/>
      <c r="BI583" s="5"/>
      <c r="BJ583" s="5"/>
      <c r="BK583" s="5"/>
      <c r="BL583" s="12"/>
      <c r="BM583" s="5"/>
      <c r="BN583" s="5"/>
      <c r="BO583" s="5"/>
    </row>
    <row r="584" spans="1:67" ht="20">
      <c r="A584" s="151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40"/>
      <c r="AB584" s="40"/>
      <c r="AC584" s="40"/>
      <c r="AD584" s="40"/>
      <c r="AE584" s="40"/>
      <c r="AF584" s="40"/>
      <c r="AG584" s="8"/>
      <c r="AH584" s="33"/>
      <c r="AI584" s="33"/>
      <c r="AJ584" s="33"/>
      <c r="AK584" s="33"/>
      <c r="AL584" s="33"/>
      <c r="AM584" s="33"/>
      <c r="AN584" s="33"/>
      <c r="AO584" s="33"/>
      <c r="AP584" s="8"/>
      <c r="AQ584" s="40"/>
      <c r="AR584" s="40"/>
      <c r="AS584" s="40"/>
      <c r="AT584" s="40"/>
      <c r="AU584" s="40"/>
      <c r="AV584" s="40"/>
      <c r="AW584" s="40"/>
      <c r="AX584" s="40"/>
      <c r="AY584" s="231"/>
      <c r="AZ584" s="5"/>
      <c r="BA584" s="5"/>
      <c r="BB584" s="5"/>
      <c r="BC584" s="5"/>
      <c r="BD584" s="5"/>
      <c r="BE584" s="5"/>
      <c r="BF584" s="5"/>
      <c r="BG584" s="5"/>
      <c r="BH584" s="5"/>
      <c r="BI584" s="5"/>
      <c r="BJ584" s="5"/>
      <c r="BK584" s="5"/>
      <c r="BL584" s="12"/>
      <c r="BM584" s="5"/>
      <c r="BN584" s="5"/>
      <c r="BO584" s="5"/>
    </row>
    <row r="585" spans="1:67" ht="20">
      <c r="A585" s="151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40"/>
      <c r="AB585" s="40"/>
      <c r="AC585" s="40"/>
      <c r="AD585" s="40"/>
      <c r="AE585" s="40"/>
      <c r="AF585" s="40"/>
      <c r="AG585" s="8"/>
      <c r="AH585" s="33"/>
      <c r="AI585" s="33"/>
      <c r="AJ585" s="33"/>
      <c r="AK585" s="33"/>
      <c r="AL585" s="33"/>
      <c r="AM585" s="33"/>
      <c r="AN585" s="33"/>
      <c r="AO585" s="33"/>
      <c r="AP585" s="8"/>
      <c r="AQ585" s="40"/>
      <c r="AR585" s="40"/>
      <c r="AS585" s="40"/>
      <c r="AT585" s="40"/>
      <c r="AU585" s="40"/>
      <c r="AV585" s="40"/>
      <c r="AW585" s="40"/>
      <c r="AX585" s="40"/>
      <c r="AY585" s="231"/>
      <c r="AZ585" s="5"/>
      <c r="BA585" s="5"/>
      <c r="BB585" s="5"/>
      <c r="BC585" s="5"/>
      <c r="BD585" s="5"/>
      <c r="BE585" s="5"/>
      <c r="BF585" s="5"/>
      <c r="BG585" s="5"/>
      <c r="BH585" s="5"/>
      <c r="BI585" s="5"/>
      <c r="BJ585" s="5"/>
      <c r="BK585" s="5"/>
      <c r="BL585" s="12"/>
      <c r="BM585" s="5"/>
      <c r="BN585" s="5"/>
      <c r="BO585" s="5"/>
    </row>
    <row r="586" spans="1:67" ht="20">
      <c r="A586" s="151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40"/>
      <c r="AB586" s="40"/>
      <c r="AC586" s="40"/>
      <c r="AD586" s="40"/>
      <c r="AE586" s="40"/>
      <c r="AF586" s="40"/>
      <c r="AG586" s="8"/>
      <c r="AH586" s="33"/>
      <c r="AI586" s="33"/>
      <c r="AJ586" s="33"/>
      <c r="AK586" s="33"/>
      <c r="AL586" s="33"/>
      <c r="AM586" s="33"/>
      <c r="AN586" s="33"/>
      <c r="AO586" s="33"/>
      <c r="AP586" s="8"/>
      <c r="AQ586" s="40"/>
      <c r="AR586" s="40"/>
      <c r="AS586" s="40"/>
      <c r="AT586" s="40"/>
      <c r="AU586" s="40"/>
      <c r="AV586" s="40"/>
      <c r="AW586" s="40"/>
      <c r="AX586" s="40"/>
      <c r="AY586" s="231"/>
      <c r="AZ586" s="5"/>
      <c r="BA586" s="5"/>
      <c r="BB586" s="5"/>
      <c r="BC586" s="5"/>
      <c r="BD586" s="5"/>
      <c r="BE586" s="5"/>
      <c r="BF586" s="5"/>
      <c r="BG586" s="5"/>
      <c r="BH586" s="5"/>
      <c r="BI586" s="5"/>
      <c r="BJ586" s="5"/>
      <c r="BK586" s="5"/>
      <c r="BL586" s="12"/>
      <c r="BM586" s="5"/>
      <c r="BN586" s="5"/>
      <c r="BO586" s="5"/>
    </row>
    <row r="587" spans="1:67" ht="20">
      <c r="A587" s="151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40"/>
      <c r="AB587" s="40"/>
      <c r="AC587" s="40"/>
      <c r="AD587" s="40"/>
      <c r="AE587" s="40"/>
      <c r="AF587" s="40"/>
      <c r="AG587" s="8"/>
      <c r="AH587" s="33"/>
      <c r="AI587" s="33"/>
      <c r="AJ587" s="33"/>
      <c r="AK587" s="33"/>
      <c r="AL587" s="33"/>
      <c r="AM587" s="33"/>
      <c r="AN587" s="33"/>
      <c r="AO587" s="33"/>
      <c r="AP587" s="8"/>
      <c r="AQ587" s="40"/>
      <c r="AR587" s="40"/>
      <c r="AS587" s="40"/>
      <c r="AT587" s="40"/>
      <c r="AU587" s="40"/>
      <c r="AV587" s="40"/>
      <c r="AW587" s="40"/>
      <c r="AX587" s="40"/>
      <c r="AY587" s="231"/>
      <c r="AZ587" s="5"/>
      <c r="BA587" s="5"/>
      <c r="BB587" s="5"/>
      <c r="BC587" s="5"/>
      <c r="BD587" s="5"/>
      <c r="BE587" s="5"/>
      <c r="BF587" s="5"/>
      <c r="BG587" s="5"/>
      <c r="BH587" s="5"/>
      <c r="BI587" s="5"/>
      <c r="BJ587" s="5"/>
      <c r="BK587" s="5"/>
      <c r="BL587" s="12"/>
      <c r="BM587" s="5"/>
      <c r="BN587" s="5"/>
      <c r="BO587" s="5"/>
    </row>
    <row r="588" spans="1:67" ht="20">
      <c r="A588" s="151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40"/>
      <c r="AB588" s="40"/>
      <c r="AC588" s="40"/>
      <c r="AD588" s="40"/>
      <c r="AE588" s="40"/>
      <c r="AF588" s="40"/>
      <c r="AG588" s="8"/>
      <c r="AH588" s="33"/>
      <c r="AI588" s="33"/>
      <c r="AJ588" s="33"/>
      <c r="AK588" s="33"/>
      <c r="AL588" s="33"/>
      <c r="AM588" s="33"/>
      <c r="AN588" s="33"/>
      <c r="AO588" s="33"/>
      <c r="AP588" s="8"/>
      <c r="AQ588" s="40"/>
      <c r="AR588" s="40"/>
      <c r="AS588" s="40"/>
      <c r="AT588" s="40"/>
      <c r="AU588" s="40"/>
      <c r="AV588" s="40"/>
      <c r="AW588" s="40"/>
      <c r="AX588" s="40"/>
      <c r="AY588" s="231"/>
      <c r="AZ588" s="5"/>
      <c r="BA588" s="5"/>
      <c r="BB588" s="5"/>
      <c r="BC588" s="5"/>
      <c r="BD588" s="5"/>
      <c r="BE588" s="5"/>
      <c r="BF588" s="5"/>
      <c r="BG588" s="5"/>
      <c r="BH588" s="5"/>
      <c r="BI588" s="5"/>
      <c r="BJ588" s="5"/>
      <c r="BK588" s="5"/>
      <c r="BL588" s="12"/>
      <c r="BM588" s="5"/>
      <c r="BN588" s="5"/>
      <c r="BO588" s="5"/>
    </row>
    <row r="589" spans="1:67" ht="20">
      <c r="A589" s="151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40"/>
      <c r="AB589" s="40"/>
      <c r="AC589" s="40"/>
      <c r="AD589" s="40"/>
      <c r="AE589" s="40"/>
      <c r="AF589" s="40"/>
      <c r="AG589" s="8"/>
      <c r="AH589" s="33"/>
      <c r="AI589" s="33"/>
      <c r="AJ589" s="33"/>
      <c r="AK589" s="33"/>
      <c r="AL589" s="33"/>
      <c r="AM589" s="33"/>
      <c r="AN589" s="33"/>
      <c r="AO589" s="33"/>
      <c r="AP589" s="8"/>
      <c r="AQ589" s="40"/>
      <c r="AR589" s="40"/>
      <c r="AS589" s="40"/>
      <c r="AT589" s="40"/>
      <c r="AU589" s="40"/>
      <c r="AV589" s="40"/>
      <c r="AW589" s="40"/>
      <c r="AX589" s="40"/>
      <c r="AY589" s="231"/>
      <c r="AZ589" s="5"/>
      <c r="BA589" s="5"/>
      <c r="BB589" s="5"/>
      <c r="BC589" s="5"/>
      <c r="BD589" s="5"/>
      <c r="BE589" s="5"/>
      <c r="BF589" s="5"/>
      <c r="BG589" s="5"/>
      <c r="BH589" s="5"/>
      <c r="BI589" s="5"/>
      <c r="BJ589" s="5"/>
      <c r="BK589" s="5"/>
      <c r="BL589" s="12"/>
      <c r="BM589" s="5"/>
      <c r="BN589" s="5"/>
      <c r="BO589" s="5"/>
    </row>
    <row r="590" spans="1:67" ht="20">
      <c r="A590" s="151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40"/>
      <c r="AB590" s="40"/>
      <c r="AC590" s="40"/>
      <c r="AD590" s="40"/>
      <c r="AE590" s="40"/>
      <c r="AF590" s="40"/>
      <c r="AG590" s="8"/>
      <c r="AH590" s="33"/>
      <c r="AI590" s="33"/>
      <c r="AJ590" s="33"/>
      <c r="AK590" s="33"/>
      <c r="AL590" s="33"/>
      <c r="AM590" s="33"/>
      <c r="AN590" s="33"/>
      <c r="AO590" s="33"/>
      <c r="AP590" s="8"/>
      <c r="AQ590" s="40"/>
      <c r="AR590" s="40"/>
      <c r="AS590" s="40"/>
      <c r="AT590" s="40"/>
      <c r="AU590" s="40"/>
      <c r="AV590" s="40"/>
      <c r="AW590" s="40"/>
      <c r="AX590" s="40"/>
      <c r="AY590" s="231"/>
      <c r="AZ590" s="5"/>
      <c r="BA590" s="5"/>
      <c r="BB590" s="5"/>
      <c r="BC590" s="5"/>
      <c r="BD590" s="5"/>
      <c r="BE590" s="5"/>
      <c r="BF590" s="5"/>
      <c r="BG590" s="5"/>
      <c r="BH590" s="5"/>
      <c r="BI590" s="5"/>
      <c r="BJ590" s="5"/>
      <c r="BK590" s="5"/>
      <c r="BL590" s="12"/>
      <c r="BM590" s="5"/>
      <c r="BN590" s="5"/>
      <c r="BO590" s="5"/>
    </row>
    <row r="591" spans="1:67" ht="20">
      <c r="A591" s="151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40"/>
      <c r="AB591" s="40"/>
      <c r="AC591" s="40"/>
      <c r="AD591" s="40"/>
      <c r="AE591" s="40"/>
      <c r="AF591" s="40"/>
      <c r="AG591" s="8"/>
      <c r="AH591" s="33"/>
      <c r="AI591" s="33"/>
      <c r="AJ591" s="33"/>
      <c r="AK591" s="33"/>
      <c r="AL591" s="33"/>
      <c r="AM591" s="33"/>
      <c r="AN591" s="33"/>
      <c r="AO591" s="33"/>
      <c r="AP591" s="8"/>
      <c r="AQ591" s="40"/>
      <c r="AR591" s="40"/>
      <c r="AS591" s="40"/>
      <c r="AT591" s="40"/>
      <c r="AU591" s="40"/>
      <c r="AV591" s="40"/>
      <c r="AW591" s="40"/>
      <c r="AX591" s="40"/>
      <c r="AY591" s="231"/>
      <c r="AZ591" s="5"/>
      <c r="BA591" s="5"/>
      <c r="BB591" s="5"/>
      <c r="BC591" s="5"/>
      <c r="BD591" s="5"/>
      <c r="BE591" s="5"/>
      <c r="BF591" s="5"/>
      <c r="BG591" s="5"/>
      <c r="BH591" s="5"/>
      <c r="BI591" s="5"/>
      <c r="BJ591" s="5"/>
      <c r="BK591" s="5"/>
      <c r="BL591" s="12"/>
      <c r="BM591" s="5"/>
      <c r="BN591" s="5"/>
      <c r="BO591" s="5"/>
    </row>
    <row r="592" spans="1:67" ht="20">
      <c r="A592" s="151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40"/>
      <c r="AB592" s="40"/>
      <c r="AC592" s="40"/>
      <c r="AD592" s="40"/>
      <c r="AE592" s="40"/>
      <c r="AF592" s="40"/>
      <c r="AG592" s="8"/>
      <c r="AH592" s="33"/>
      <c r="AI592" s="33"/>
      <c r="AJ592" s="33"/>
      <c r="AK592" s="33"/>
      <c r="AL592" s="33"/>
      <c r="AM592" s="33"/>
      <c r="AN592" s="33"/>
      <c r="AO592" s="33"/>
      <c r="AP592" s="8"/>
      <c r="AQ592" s="40"/>
      <c r="AR592" s="40"/>
      <c r="AS592" s="40"/>
      <c r="AT592" s="40"/>
      <c r="AU592" s="40"/>
      <c r="AV592" s="40"/>
      <c r="AW592" s="40"/>
      <c r="AX592" s="40"/>
      <c r="AY592" s="231"/>
      <c r="AZ592" s="5"/>
      <c r="BA592" s="5"/>
      <c r="BB592" s="5"/>
      <c r="BC592" s="5"/>
      <c r="BD592" s="5"/>
      <c r="BE592" s="5"/>
      <c r="BF592" s="5"/>
      <c r="BG592" s="5"/>
      <c r="BH592" s="5"/>
      <c r="BI592" s="5"/>
      <c r="BJ592" s="5"/>
      <c r="BK592" s="5"/>
      <c r="BL592" s="12"/>
      <c r="BM592" s="5"/>
      <c r="BN592" s="5"/>
      <c r="BO592" s="5"/>
    </row>
    <row r="593" spans="1:67" ht="20">
      <c r="A593" s="151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40"/>
      <c r="AB593" s="40"/>
      <c r="AC593" s="40"/>
      <c r="AD593" s="40"/>
      <c r="AE593" s="40"/>
      <c r="AF593" s="40"/>
      <c r="AG593" s="8"/>
      <c r="AH593" s="33"/>
      <c r="AI593" s="33"/>
      <c r="AJ593" s="33"/>
      <c r="AK593" s="33"/>
      <c r="AL593" s="33"/>
      <c r="AM593" s="33"/>
      <c r="AN593" s="33"/>
      <c r="AO593" s="33"/>
      <c r="AP593" s="8"/>
      <c r="AQ593" s="40"/>
      <c r="AR593" s="40"/>
      <c r="AS593" s="40"/>
      <c r="AT593" s="40"/>
      <c r="AU593" s="40"/>
      <c r="AV593" s="40"/>
      <c r="AW593" s="40"/>
      <c r="AX593" s="40"/>
      <c r="AY593" s="231"/>
      <c r="AZ593" s="5"/>
      <c r="BA593" s="5"/>
      <c r="BB593" s="5"/>
      <c r="BC593" s="5"/>
      <c r="BD593" s="5"/>
      <c r="BE593" s="5"/>
      <c r="BF593" s="5"/>
      <c r="BG593" s="5"/>
      <c r="BH593" s="5"/>
      <c r="BI593" s="5"/>
      <c r="BJ593" s="5"/>
      <c r="BK593" s="5"/>
      <c r="BL593" s="12"/>
      <c r="BM593" s="5"/>
      <c r="BN593" s="5"/>
      <c r="BO593" s="5"/>
    </row>
    <row r="594" spans="1:67" ht="20">
      <c r="A594" s="151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40"/>
      <c r="AB594" s="40"/>
      <c r="AC594" s="40"/>
      <c r="AD594" s="40"/>
      <c r="AE594" s="40"/>
      <c r="AF594" s="40"/>
      <c r="AG594" s="8"/>
      <c r="AH594" s="33"/>
      <c r="AI594" s="33"/>
      <c r="AJ594" s="33"/>
      <c r="AK594" s="33"/>
      <c r="AL594" s="33"/>
      <c r="AM594" s="33"/>
      <c r="AN594" s="33"/>
      <c r="AO594" s="33"/>
      <c r="AP594" s="8"/>
      <c r="AQ594" s="40"/>
      <c r="AR594" s="40"/>
      <c r="AS594" s="40"/>
      <c r="AT594" s="40"/>
      <c r="AU594" s="40"/>
      <c r="AV594" s="40"/>
      <c r="AW594" s="40"/>
      <c r="AX594" s="40"/>
      <c r="AY594" s="231"/>
      <c r="AZ594" s="5"/>
      <c r="BA594" s="5"/>
      <c r="BB594" s="5"/>
      <c r="BC594" s="5"/>
      <c r="BD594" s="5"/>
      <c r="BE594" s="5"/>
      <c r="BF594" s="5"/>
      <c r="BG594" s="5"/>
      <c r="BH594" s="5"/>
      <c r="BI594" s="5"/>
      <c r="BJ594" s="5"/>
      <c r="BK594" s="5"/>
      <c r="BL594" s="12"/>
      <c r="BM594" s="5"/>
      <c r="BN594" s="5"/>
      <c r="BO594" s="5"/>
    </row>
    <row r="595" spans="1:67" ht="20">
      <c r="A595" s="151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40"/>
      <c r="AB595" s="40"/>
      <c r="AC595" s="40"/>
      <c r="AD595" s="40"/>
      <c r="AE595" s="40"/>
      <c r="AF595" s="40"/>
      <c r="AG595" s="8"/>
      <c r="AH595" s="33"/>
      <c r="AI595" s="33"/>
      <c r="AJ595" s="33"/>
      <c r="AK595" s="33"/>
      <c r="AL595" s="33"/>
      <c r="AM595" s="33"/>
      <c r="AN595" s="33"/>
      <c r="AO595" s="33"/>
      <c r="AP595" s="8"/>
      <c r="AQ595" s="40"/>
      <c r="AR595" s="40"/>
      <c r="AS595" s="40"/>
      <c r="AT595" s="40"/>
      <c r="AU595" s="40"/>
      <c r="AV595" s="40"/>
      <c r="AW595" s="40"/>
      <c r="AX595" s="40"/>
      <c r="AY595" s="231"/>
      <c r="AZ595" s="5"/>
      <c r="BA595" s="5"/>
      <c r="BB595" s="5"/>
      <c r="BC595" s="5"/>
      <c r="BD595" s="5"/>
      <c r="BE595" s="5"/>
      <c r="BF595" s="5"/>
      <c r="BG595" s="5"/>
      <c r="BH595" s="5"/>
      <c r="BI595" s="5"/>
      <c r="BJ595" s="5"/>
      <c r="BK595" s="5"/>
      <c r="BL595" s="12"/>
      <c r="BM595" s="5"/>
      <c r="BN595" s="5"/>
      <c r="BO595" s="5"/>
    </row>
    <row r="596" spans="1:67" ht="20">
      <c r="A596" s="151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40"/>
      <c r="AB596" s="40"/>
      <c r="AC596" s="40"/>
      <c r="AD596" s="40"/>
      <c r="AE596" s="40"/>
      <c r="AF596" s="40"/>
      <c r="AG596" s="8"/>
      <c r="AH596" s="33"/>
      <c r="AI596" s="33"/>
      <c r="AJ596" s="33"/>
      <c r="AK596" s="33"/>
      <c r="AL596" s="33"/>
      <c r="AM596" s="33"/>
      <c r="AN596" s="33"/>
      <c r="AO596" s="33"/>
      <c r="AP596" s="8"/>
      <c r="AQ596" s="40"/>
      <c r="AR596" s="40"/>
      <c r="AS596" s="40"/>
      <c r="AT596" s="40"/>
      <c r="AU596" s="40"/>
      <c r="AV596" s="40"/>
      <c r="AW596" s="40"/>
      <c r="AX596" s="40"/>
      <c r="AY596" s="231"/>
      <c r="AZ596" s="5"/>
      <c r="BA596" s="5"/>
      <c r="BB596" s="5"/>
      <c r="BC596" s="5"/>
      <c r="BD596" s="5"/>
      <c r="BE596" s="5"/>
      <c r="BF596" s="5"/>
      <c r="BG596" s="5"/>
      <c r="BH596" s="5"/>
      <c r="BI596" s="5"/>
      <c r="BJ596" s="5"/>
      <c r="BK596" s="5"/>
      <c r="BL596" s="12"/>
      <c r="BM596" s="5"/>
      <c r="BN596" s="5"/>
      <c r="BO596" s="5"/>
    </row>
    <row r="597" spans="1:67" ht="20">
      <c r="A597" s="151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40"/>
      <c r="AB597" s="40"/>
      <c r="AC597" s="40"/>
      <c r="AD597" s="40"/>
      <c r="AE597" s="40"/>
      <c r="AF597" s="40"/>
      <c r="AG597" s="8"/>
      <c r="AH597" s="33"/>
      <c r="AI597" s="33"/>
      <c r="AJ597" s="33"/>
      <c r="AK597" s="33"/>
      <c r="AL597" s="33"/>
      <c r="AM597" s="33"/>
      <c r="AN597" s="33"/>
      <c r="AO597" s="33"/>
      <c r="AP597" s="8"/>
      <c r="AQ597" s="40"/>
      <c r="AR597" s="40"/>
      <c r="AS597" s="40"/>
      <c r="AT597" s="40"/>
      <c r="AU597" s="40"/>
      <c r="AV597" s="40"/>
      <c r="AW597" s="40"/>
      <c r="AX597" s="40"/>
      <c r="AY597" s="231"/>
      <c r="AZ597" s="5"/>
      <c r="BA597" s="5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12"/>
      <c r="BM597" s="5"/>
      <c r="BN597" s="5"/>
      <c r="BO597" s="5"/>
    </row>
    <row r="598" spans="1:67" ht="20">
      <c r="A598" s="151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40"/>
      <c r="AB598" s="40"/>
      <c r="AC598" s="40"/>
      <c r="AD598" s="40"/>
      <c r="AE598" s="40"/>
      <c r="AF598" s="40"/>
      <c r="AG598" s="8"/>
      <c r="AH598" s="33"/>
      <c r="AI598" s="33"/>
      <c r="AJ598" s="33"/>
      <c r="AK598" s="33"/>
      <c r="AL598" s="33"/>
      <c r="AM598" s="33"/>
      <c r="AN598" s="33"/>
      <c r="AO598" s="33"/>
      <c r="AP598" s="8"/>
      <c r="AQ598" s="40"/>
      <c r="AR598" s="40"/>
      <c r="AS598" s="40"/>
      <c r="AT598" s="40"/>
      <c r="AU598" s="40"/>
      <c r="AV598" s="40"/>
      <c r="AW598" s="40"/>
      <c r="AX598" s="40"/>
      <c r="AY598" s="231"/>
      <c r="AZ598" s="5"/>
      <c r="BA598" s="5"/>
      <c r="BB598" s="5"/>
      <c r="BC598" s="5"/>
      <c r="BD598" s="5"/>
      <c r="BE598" s="5"/>
      <c r="BF598" s="5"/>
      <c r="BG598" s="5"/>
      <c r="BH598" s="5"/>
      <c r="BI598" s="5"/>
      <c r="BJ598" s="5"/>
      <c r="BK598" s="5"/>
      <c r="BL598" s="12"/>
      <c r="BM598" s="5"/>
      <c r="BN598" s="5"/>
      <c r="BO598" s="5"/>
    </row>
    <row r="599" spans="1:67" ht="20">
      <c r="A599" s="151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40"/>
      <c r="AB599" s="40"/>
      <c r="AC599" s="40"/>
      <c r="AD599" s="40"/>
      <c r="AE599" s="40"/>
      <c r="AF599" s="40"/>
      <c r="AG599" s="8"/>
      <c r="AH599" s="33"/>
      <c r="AI599" s="33"/>
      <c r="AJ599" s="33"/>
      <c r="AK599" s="33"/>
      <c r="AL599" s="33"/>
      <c r="AM599" s="33"/>
      <c r="AN599" s="33"/>
      <c r="AO599" s="33"/>
      <c r="AP599" s="8"/>
      <c r="AQ599" s="40"/>
      <c r="AR599" s="40"/>
      <c r="AS599" s="40"/>
      <c r="AT599" s="40"/>
      <c r="AU599" s="40"/>
      <c r="AV599" s="40"/>
      <c r="AW599" s="40"/>
      <c r="AX599" s="40"/>
      <c r="AY599" s="231"/>
      <c r="AZ599" s="5"/>
      <c r="BA599" s="5"/>
      <c r="BB599" s="5"/>
      <c r="BC599" s="5"/>
      <c r="BD599" s="5"/>
      <c r="BE599" s="5"/>
      <c r="BF599" s="5"/>
      <c r="BG599" s="5"/>
      <c r="BH599" s="5"/>
      <c r="BI599" s="5"/>
      <c r="BJ599" s="5"/>
      <c r="BK599" s="5"/>
      <c r="BL599" s="12"/>
      <c r="BM599" s="5"/>
      <c r="BN599" s="5"/>
      <c r="BO599" s="5"/>
    </row>
    <row r="600" spans="1:67" ht="20">
      <c r="A600" s="151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40"/>
      <c r="AB600" s="40"/>
      <c r="AC600" s="40"/>
      <c r="AD600" s="40"/>
      <c r="AE600" s="40"/>
      <c r="AF600" s="40"/>
      <c r="AG600" s="8"/>
      <c r="AH600" s="33"/>
      <c r="AI600" s="33"/>
      <c r="AJ600" s="33"/>
      <c r="AK600" s="33"/>
      <c r="AL600" s="33"/>
      <c r="AM600" s="33"/>
      <c r="AN600" s="33"/>
      <c r="AO600" s="33"/>
      <c r="AP600" s="8"/>
      <c r="AQ600" s="40"/>
      <c r="AR600" s="40"/>
      <c r="AS600" s="40"/>
      <c r="AT600" s="40"/>
      <c r="AU600" s="40"/>
      <c r="AV600" s="40"/>
      <c r="AW600" s="40"/>
      <c r="AX600" s="40"/>
      <c r="AY600" s="231"/>
      <c r="AZ600" s="5"/>
      <c r="BA600" s="5"/>
      <c r="BB600" s="5"/>
      <c r="BC600" s="5"/>
      <c r="BD600" s="5"/>
      <c r="BE600" s="5"/>
      <c r="BF600" s="5"/>
      <c r="BG600" s="5"/>
      <c r="BH600" s="5"/>
      <c r="BI600" s="5"/>
      <c r="BJ600" s="5"/>
      <c r="BK600" s="5"/>
      <c r="BL600" s="12"/>
      <c r="BM600" s="5"/>
      <c r="BN600" s="5"/>
      <c r="BO600" s="5"/>
    </row>
    <row r="601" spans="1:67" ht="20">
      <c r="A601" s="151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40"/>
      <c r="AB601" s="40"/>
      <c r="AC601" s="40"/>
      <c r="AD601" s="40"/>
      <c r="AE601" s="40"/>
      <c r="AF601" s="40"/>
      <c r="AG601" s="8"/>
      <c r="AH601" s="33"/>
      <c r="AI601" s="33"/>
      <c r="AJ601" s="33"/>
      <c r="AK601" s="33"/>
      <c r="AL601" s="33"/>
      <c r="AM601" s="33"/>
      <c r="AN601" s="33"/>
      <c r="AO601" s="33"/>
      <c r="AP601" s="8"/>
      <c r="AQ601" s="40"/>
      <c r="AR601" s="40"/>
      <c r="AS601" s="40"/>
      <c r="AT601" s="40"/>
      <c r="AU601" s="40"/>
      <c r="AV601" s="40"/>
      <c r="AW601" s="40"/>
      <c r="AX601" s="40"/>
      <c r="AY601" s="231"/>
      <c r="AZ601" s="5"/>
      <c r="BA601" s="5"/>
      <c r="BB601" s="5"/>
      <c r="BC601" s="5"/>
      <c r="BD601" s="5"/>
      <c r="BE601" s="5"/>
      <c r="BF601" s="5"/>
      <c r="BG601" s="5"/>
      <c r="BH601" s="5"/>
      <c r="BI601" s="5"/>
      <c r="BJ601" s="5"/>
      <c r="BK601" s="5"/>
      <c r="BL601" s="12"/>
      <c r="BM601" s="5"/>
      <c r="BN601" s="5"/>
      <c r="BO601" s="5"/>
    </row>
    <row r="602" spans="1:67" ht="20">
      <c r="A602" s="151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40"/>
      <c r="AB602" s="40"/>
      <c r="AC602" s="40"/>
      <c r="AD602" s="40"/>
      <c r="AE602" s="40"/>
      <c r="AF602" s="40"/>
      <c r="AG602" s="8"/>
      <c r="AH602" s="33"/>
      <c r="AI602" s="33"/>
      <c r="AJ602" s="33"/>
      <c r="AK602" s="33"/>
      <c r="AL602" s="33"/>
      <c r="AM602" s="33"/>
      <c r="AN602" s="33"/>
      <c r="AO602" s="33"/>
      <c r="AP602" s="8"/>
      <c r="AQ602" s="40"/>
      <c r="AR602" s="40"/>
      <c r="AS602" s="40"/>
      <c r="AT602" s="40"/>
      <c r="AU602" s="40"/>
      <c r="AV602" s="40"/>
      <c r="AW602" s="40"/>
      <c r="AX602" s="40"/>
      <c r="AY602" s="231"/>
      <c r="AZ602" s="5"/>
      <c r="BA602" s="5"/>
      <c r="BB602" s="5"/>
      <c r="BC602" s="5"/>
      <c r="BD602" s="5"/>
      <c r="BE602" s="5"/>
      <c r="BF602" s="5"/>
      <c r="BG602" s="5"/>
      <c r="BH602" s="5"/>
      <c r="BI602" s="5"/>
      <c r="BJ602" s="5"/>
      <c r="BK602" s="5"/>
      <c r="BL602" s="12"/>
      <c r="BM602" s="5"/>
      <c r="BN602" s="5"/>
      <c r="BO602" s="5"/>
    </row>
    <row r="603" spans="1:67" ht="20">
      <c r="A603" s="151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40"/>
      <c r="AB603" s="40"/>
      <c r="AC603" s="40"/>
      <c r="AD603" s="40"/>
      <c r="AE603" s="40"/>
      <c r="AF603" s="40"/>
      <c r="AG603" s="8"/>
      <c r="AH603" s="33"/>
      <c r="AI603" s="33"/>
      <c r="AJ603" s="33"/>
      <c r="AK603" s="33"/>
      <c r="AL603" s="33"/>
      <c r="AM603" s="33"/>
      <c r="AN603" s="33"/>
      <c r="AO603" s="33"/>
      <c r="AP603" s="8"/>
      <c r="AQ603" s="40"/>
      <c r="AR603" s="40"/>
      <c r="AS603" s="40"/>
      <c r="AT603" s="40"/>
      <c r="AU603" s="40"/>
      <c r="AV603" s="40"/>
      <c r="AW603" s="40"/>
      <c r="AX603" s="40"/>
      <c r="AY603" s="231"/>
      <c r="AZ603" s="5"/>
      <c r="BA603" s="5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12"/>
      <c r="BM603" s="5"/>
      <c r="BN603" s="5"/>
      <c r="BO603" s="5"/>
    </row>
    <row r="604" spans="1:67" ht="20">
      <c r="A604" s="151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40"/>
      <c r="AB604" s="40"/>
      <c r="AC604" s="40"/>
      <c r="AD604" s="40"/>
      <c r="AE604" s="40"/>
      <c r="AF604" s="40"/>
      <c r="AG604" s="8"/>
      <c r="AH604" s="33"/>
      <c r="AI604" s="33"/>
      <c r="AJ604" s="33"/>
      <c r="AK604" s="33"/>
      <c r="AL604" s="33"/>
      <c r="AM604" s="33"/>
      <c r="AN604" s="33"/>
      <c r="AO604" s="33"/>
      <c r="AP604" s="8"/>
      <c r="AQ604" s="40"/>
      <c r="AR604" s="40"/>
      <c r="AS604" s="40"/>
      <c r="AT604" s="40"/>
      <c r="AU604" s="40"/>
      <c r="AV604" s="40"/>
      <c r="AW604" s="40"/>
      <c r="AX604" s="40"/>
      <c r="AY604" s="231"/>
      <c r="AZ604" s="5"/>
      <c r="BA604" s="5"/>
      <c r="BB604" s="5"/>
      <c r="BC604" s="5"/>
      <c r="BD604" s="5"/>
      <c r="BE604" s="5"/>
      <c r="BF604" s="5"/>
      <c r="BG604" s="5"/>
      <c r="BH604" s="5"/>
      <c r="BI604" s="5"/>
      <c r="BJ604" s="5"/>
      <c r="BK604" s="5"/>
      <c r="BL604" s="12"/>
      <c r="BM604" s="5"/>
      <c r="BN604" s="5"/>
      <c r="BO604" s="5"/>
    </row>
    <row r="605" spans="1:67" ht="20">
      <c r="A605" s="151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40"/>
      <c r="AB605" s="40"/>
      <c r="AC605" s="40"/>
      <c r="AD605" s="40"/>
      <c r="AE605" s="40"/>
      <c r="AF605" s="40"/>
      <c r="AG605" s="8"/>
      <c r="AH605" s="33"/>
      <c r="AI605" s="33"/>
      <c r="AJ605" s="33"/>
      <c r="AK605" s="33"/>
      <c r="AL605" s="33"/>
      <c r="AM605" s="33"/>
      <c r="AN605" s="33"/>
      <c r="AO605" s="33"/>
      <c r="AP605" s="8"/>
      <c r="AQ605" s="40"/>
      <c r="AR605" s="40"/>
      <c r="AS605" s="40"/>
      <c r="AT605" s="40"/>
      <c r="AU605" s="40"/>
      <c r="AV605" s="40"/>
      <c r="AW605" s="40"/>
      <c r="AX605" s="40"/>
      <c r="AY605" s="231"/>
      <c r="AZ605" s="5"/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12"/>
      <c r="BM605" s="5"/>
      <c r="BN605" s="5"/>
      <c r="BO605" s="5"/>
    </row>
    <row r="606" spans="1:67" ht="20">
      <c r="A606" s="151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40"/>
      <c r="AB606" s="40"/>
      <c r="AC606" s="40"/>
      <c r="AD606" s="40"/>
      <c r="AE606" s="40"/>
      <c r="AF606" s="40"/>
      <c r="AG606" s="8"/>
      <c r="AH606" s="33"/>
      <c r="AI606" s="33"/>
      <c r="AJ606" s="33"/>
      <c r="AK606" s="33"/>
      <c r="AL606" s="33"/>
      <c r="AM606" s="33"/>
      <c r="AN606" s="33"/>
      <c r="AO606" s="33"/>
      <c r="AP606" s="8"/>
      <c r="AQ606" s="40"/>
      <c r="AR606" s="40"/>
      <c r="AS606" s="40"/>
      <c r="AT606" s="40"/>
      <c r="AU606" s="40"/>
      <c r="AV606" s="40"/>
      <c r="AW606" s="40"/>
      <c r="AX606" s="40"/>
      <c r="AY606" s="231"/>
      <c r="AZ606" s="5"/>
      <c r="BA606" s="5"/>
      <c r="BB606" s="5"/>
      <c r="BC606" s="5"/>
      <c r="BD606" s="5"/>
      <c r="BE606" s="5"/>
      <c r="BF606" s="5"/>
      <c r="BG606" s="5"/>
      <c r="BH606" s="5"/>
      <c r="BI606" s="5"/>
      <c r="BJ606" s="5"/>
      <c r="BK606" s="5"/>
      <c r="BL606" s="12"/>
      <c r="BM606" s="5"/>
      <c r="BN606" s="5"/>
      <c r="BO606" s="5"/>
    </row>
    <row r="607" spans="1:67" ht="20">
      <c r="A607" s="151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40"/>
      <c r="AB607" s="40"/>
      <c r="AC607" s="40"/>
      <c r="AD607" s="40"/>
      <c r="AE607" s="40"/>
      <c r="AF607" s="40"/>
      <c r="AG607" s="8"/>
      <c r="AH607" s="33"/>
      <c r="AI607" s="33"/>
      <c r="AJ607" s="33"/>
      <c r="AK607" s="33"/>
      <c r="AL607" s="33"/>
      <c r="AM607" s="33"/>
      <c r="AN607" s="33"/>
      <c r="AO607" s="33"/>
      <c r="AP607" s="8"/>
      <c r="AQ607" s="40"/>
      <c r="AR607" s="40"/>
      <c r="AS607" s="40"/>
      <c r="AT607" s="40"/>
      <c r="AU607" s="40"/>
      <c r="AV607" s="40"/>
      <c r="AW607" s="40"/>
      <c r="AX607" s="40"/>
      <c r="AY607" s="231"/>
      <c r="AZ607" s="5"/>
      <c r="BA607" s="5"/>
      <c r="BB607" s="5"/>
      <c r="BC607" s="5"/>
      <c r="BD607" s="5"/>
      <c r="BE607" s="5"/>
      <c r="BF607" s="5"/>
      <c r="BG607" s="5"/>
      <c r="BH607" s="5"/>
      <c r="BI607" s="5"/>
      <c r="BJ607" s="5"/>
      <c r="BK607" s="5"/>
      <c r="BL607" s="12"/>
      <c r="BM607" s="5"/>
      <c r="BN607" s="5"/>
      <c r="BO607" s="5"/>
    </row>
    <row r="608" spans="1:67" ht="20">
      <c r="A608" s="151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40"/>
      <c r="AB608" s="40"/>
      <c r="AC608" s="40"/>
      <c r="AD608" s="40"/>
      <c r="AE608" s="40"/>
      <c r="AF608" s="40"/>
      <c r="AG608" s="8"/>
      <c r="AH608" s="33"/>
      <c r="AI608" s="33"/>
      <c r="AJ608" s="33"/>
      <c r="AK608" s="33"/>
      <c r="AL608" s="33"/>
      <c r="AM608" s="33"/>
      <c r="AN608" s="33"/>
      <c r="AO608" s="33"/>
      <c r="AP608" s="8"/>
      <c r="AQ608" s="40"/>
      <c r="AR608" s="40"/>
      <c r="AS608" s="40"/>
      <c r="AT608" s="40"/>
      <c r="AU608" s="40"/>
      <c r="AV608" s="40"/>
      <c r="AW608" s="40"/>
      <c r="AX608" s="40"/>
      <c r="AY608" s="231"/>
      <c r="AZ608" s="5"/>
      <c r="BA608" s="5"/>
      <c r="BB608" s="5"/>
      <c r="BC608" s="5"/>
      <c r="BD608" s="5"/>
      <c r="BE608" s="5"/>
      <c r="BF608" s="5"/>
      <c r="BG608" s="5"/>
      <c r="BH608" s="5"/>
      <c r="BI608" s="5"/>
      <c r="BJ608" s="5"/>
      <c r="BK608" s="5"/>
      <c r="BL608" s="12"/>
      <c r="BM608" s="5"/>
      <c r="BN608" s="5"/>
      <c r="BO608" s="5"/>
    </row>
    <row r="609" spans="1:67" ht="20">
      <c r="A609" s="151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40"/>
      <c r="AB609" s="40"/>
      <c r="AC609" s="40"/>
      <c r="AD609" s="40"/>
      <c r="AE609" s="40"/>
      <c r="AF609" s="40"/>
      <c r="AG609" s="8"/>
      <c r="AH609" s="33"/>
      <c r="AI609" s="33"/>
      <c r="AJ609" s="33"/>
      <c r="AK609" s="33"/>
      <c r="AL609" s="33"/>
      <c r="AM609" s="33"/>
      <c r="AN609" s="33"/>
      <c r="AO609" s="33"/>
      <c r="AP609" s="8"/>
      <c r="AQ609" s="40"/>
      <c r="AR609" s="40"/>
      <c r="AS609" s="40"/>
      <c r="AT609" s="40"/>
      <c r="AU609" s="40"/>
      <c r="AV609" s="40"/>
      <c r="AW609" s="40"/>
      <c r="AX609" s="40"/>
      <c r="AY609" s="231"/>
      <c r="AZ609" s="5"/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12"/>
      <c r="BM609" s="5"/>
      <c r="BN609" s="5"/>
      <c r="BO609" s="5"/>
    </row>
    <row r="610" spans="1:67" ht="20">
      <c r="A610" s="151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40"/>
      <c r="AB610" s="40"/>
      <c r="AC610" s="40"/>
      <c r="AD610" s="40"/>
      <c r="AE610" s="40"/>
      <c r="AF610" s="40"/>
      <c r="AG610" s="8"/>
      <c r="AH610" s="33"/>
      <c r="AI610" s="33"/>
      <c r="AJ610" s="33"/>
      <c r="AK610" s="33"/>
      <c r="AL610" s="33"/>
      <c r="AM610" s="33"/>
      <c r="AN610" s="33"/>
      <c r="AO610" s="33"/>
      <c r="AP610" s="8"/>
      <c r="AQ610" s="40"/>
      <c r="AR610" s="40"/>
      <c r="AS610" s="40"/>
      <c r="AT610" s="40"/>
      <c r="AU610" s="40"/>
      <c r="AV610" s="40"/>
      <c r="AW610" s="40"/>
      <c r="AX610" s="40"/>
      <c r="AY610" s="231"/>
      <c r="AZ610" s="5"/>
      <c r="BA610" s="5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12"/>
      <c r="BM610" s="5"/>
      <c r="BN610" s="5"/>
      <c r="BO610" s="5"/>
    </row>
    <row r="611" spans="1:67" ht="20">
      <c r="A611" s="151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40"/>
      <c r="AB611" s="40"/>
      <c r="AC611" s="40"/>
      <c r="AD611" s="40"/>
      <c r="AE611" s="40"/>
      <c r="AF611" s="40"/>
      <c r="AG611" s="8"/>
      <c r="AH611" s="33"/>
      <c r="AI611" s="33"/>
      <c r="AJ611" s="33"/>
      <c r="AK611" s="33"/>
      <c r="AL611" s="33"/>
      <c r="AM611" s="33"/>
      <c r="AN611" s="33"/>
      <c r="AO611" s="33"/>
      <c r="AP611" s="8"/>
      <c r="AQ611" s="40"/>
      <c r="AR611" s="40"/>
      <c r="AS611" s="40"/>
      <c r="AT611" s="40"/>
      <c r="AU611" s="40"/>
      <c r="AV611" s="40"/>
      <c r="AW611" s="40"/>
      <c r="AX611" s="40"/>
      <c r="AY611" s="231"/>
      <c r="AZ611" s="5"/>
      <c r="BA611" s="5"/>
      <c r="BB611" s="5"/>
      <c r="BC611" s="5"/>
      <c r="BD611" s="5"/>
      <c r="BE611" s="5"/>
      <c r="BF611" s="5"/>
      <c r="BG611" s="5"/>
      <c r="BH611" s="5"/>
      <c r="BI611" s="5"/>
      <c r="BJ611" s="5"/>
      <c r="BK611" s="5"/>
      <c r="BL611" s="12"/>
      <c r="BM611" s="5"/>
      <c r="BN611" s="5"/>
      <c r="BO611" s="5"/>
    </row>
    <row r="612" spans="1:67" ht="20">
      <c r="A612" s="151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40"/>
      <c r="AB612" s="40"/>
      <c r="AC612" s="40"/>
      <c r="AD612" s="40"/>
      <c r="AE612" s="40"/>
      <c r="AF612" s="40"/>
      <c r="AG612" s="8"/>
      <c r="AH612" s="33"/>
      <c r="AI612" s="33"/>
      <c r="AJ612" s="33"/>
      <c r="AK612" s="33"/>
      <c r="AL612" s="33"/>
      <c r="AM612" s="33"/>
      <c r="AN612" s="33"/>
      <c r="AO612" s="33"/>
      <c r="AP612" s="8"/>
      <c r="AQ612" s="40"/>
      <c r="AR612" s="40"/>
      <c r="AS612" s="40"/>
      <c r="AT612" s="40"/>
      <c r="AU612" s="40"/>
      <c r="AV612" s="40"/>
      <c r="AW612" s="40"/>
      <c r="AX612" s="40"/>
      <c r="AY612" s="231"/>
      <c r="AZ612" s="5"/>
      <c r="BA612" s="5"/>
      <c r="BB612" s="5"/>
      <c r="BC612" s="5"/>
      <c r="BD612" s="5"/>
      <c r="BE612" s="5"/>
      <c r="BF612" s="5"/>
      <c r="BG612" s="5"/>
      <c r="BH612" s="5"/>
      <c r="BI612" s="5"/>
      <c r="BJ612" s="5"/>
      <c r="BK612" s="5"/>
      <c r="BL612" s="12"/>
      <c r="BM612" s="5"/>
      <c r="BN612" s="5"/>
      <c r="BO612" s="5"/>
    </row>
    <row r="613" spans="1:67" ht="20">
      <c r="A613" s="151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40"/>
      <c r="AB613" s="40"/>
      <c r="AC613" s="40"/>
      <c r="AD613" s="40"/>
      <c r="AE613" s="40"/>
      <c r="AF613" s="40"/>
      <c r="AG613" s="8"/>
      <c r="AH613" s="33"/>
      <c r="AI613" s="33"/>
      <c r="AJ613" s="33"/>
      <c r="AK613" s="33"/>
      <c r="AL613" s="33"/>
      <c r="AM613" s="33"/>
      <c r="AN613" s="33"/>
      <c r="AO613" s="33"/>
      <c r="AP613" s="8"/>
      <c r="AQ613" s="40"/>
      <c r="AR613" s="40"/>
      <c r="AS613" s="40"/>
      <c r="AT613" s="40"/>
      <c r="AU613" s="40"/>
      <c r="AV613" s="40"/>
      <c r="AW613" s="40"/>
      <c r="AX613" s="40"/>
      <c r="AY613" s="231"/>
      <c r="AZ613" s="5"/>
      <c r="BA613" s="5"/>
      <c r="BB613" s="5"/>
      <c r="BC613" s="5"/>
      <c r="BD613" s="5"/>
      <c r="BE613" s="5"/>
      <c r="BF613" s="5"/>
      <c r="BG613" s="5"/>
      <c r="BH613" s="5"/>
      <c r="BI613" s="5"/>
      <c r="BJ613" s="5"/>
      <c r="BK613" s="5"/>
      <c r="BL613" s="12"/>
      <c r="BM613" s="5"/>
      <c r="BN613" s="5"/>
      <c r="BO613" s="5"/>
    </row>
    <row r="614" spans="1:67" ht="20">
      <c r="A614" s="151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40"/>
      <c r="AB614" s="40"/>
      <c r="AC614" s="40"/>
      <c r="AD614" s="40"/>
      <c r="AE614" s="40"/>
      <c r="AF614" s="40"/>
      <c r="AG614" s="8"/>
      <c r="AH614" s="33"/>
      <c r="AI614" s="33"/>
      <c r="AJ614" s="33"/>
      <c r="AK614" s="33"/>
      <c r="AL614" s="33"/>
      <c r="AM614" s="33"/>
      <c r="AN614" s="33"/>
      <c r="AO614" s="33"/>
      <c r="AP614" s="8"/>
      <c r="AQ614" s="40"/>
      <c r="AR614" s="40"/>
      <c r="AS614" s="40"/>
      <c r="AT614" s="40"/>
      <c r="AU614" s="40"/>
      <c r="AV614" s="40"/>
      <c r="AW614" s="40"/>
      <c r="AX614" s="40"/>
      <c r="AY614" s="231"/>
      <c r="AZ614" s="5"/>
      <c r="BA614" s="5"/>
      <c r="BB614" s="5"/>
      <c r="BC614" s="5"/>
      <c r="BD614" s="5"/>
      <c r="BE614" s="5"/>
      <c r="BF614" s="5"/>
      <c r="BG614" s="5"/>
      <c r="BH614" s="5"/>
      <c r="BI614" s="5"/>
      <c r="BJ614" s="5"/>
      <c r="BK614" s="5"/>
      <c r="BL614" s="12"/>
      <c r="BM614" s="5"/>
      <c r="BN614" s="5"/>
      <c r="BO614" s="5"/>
    </row>
    <row r="615" spans="1:67" ht="20">
      <c r="A615" s="151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40"/>
      <c r="AB615" s="40"/>
      <c r="AC615" s="40"/>
      <c r="AD615" s="40"/>
      <c r="AE615" s="40"/>
      <c r="AF615" s="40"/>
      <c r="AG615" s="8"/>
      <c r="AH615" s="33"/>
      <c r="AI615" s="33"/>
      <c r="AJ615" s="33"/>
      <c r="AK615" s="33"/>
      <c r="AL615" s="33"/>
      <c r="AM615" s="33"/>
      <c r="AN615" s="33"/>
      <c r="AO615" s="33"/>
      <c r="AP615" s="8"/>
      <c r="AQ615" s="40"/>
      <c r="AR615" s="40"/>
      <c r="AS615" s="40"/>
      <c r="AT615" s="40"/>
      <c r="AU615" s="40"/>
      <c r="AV615" s="40"/>
      <c r="AW615" s="40"/>
      <c r="AX615" s="40"/>
      <c r="AY615" s="231"/>
      <c r="AZ615" s="5"/>
      <c r="BA615" s="5"/>
      <c r="BB615" s="5"/>
      <c r="BC615" s="5"/>
      <c r="BD615" s="5"/>
      <c r="BE615" s="5"/>
      <c r="BF615" s="5"/>
      <c r="BG615" s="5"/>
      <c r="BH615" s="5"/>
      <c r="BI615" s="5"/>
      <c r="BJ615" s="5"/>
      <c r="BK615" s="5"/>
      <c r="BL615" s="12"/>
      <c r="BM615" s="5"/>
      <c r="BN615" s="5"/>
      <c r="BO615" s="5"/>
    </row>
    <row r="616" spans="1:67" ht="20">
      <c r="A616" s="151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40"/>
      <c r="AB616" s="40"/>
      <c r="AC616" s="40"/>
      <c r="AD616" s="40"/>
      <c r="AE616" s="40"/>
      <c r="AF616" s="40"/>
      <c r="AG616" s="8"/>
      <c r="AH616" s="33"/>
      <c r="AI616" s="33"/>
      <c r="AJ616" s="33"/>
      <c r="AK616" s="33"/>
      <c r="AL616" s="33"/>
      <c r="AM616" s="33"/>
      <c r="AN616" s="33"/>
      <c r="AO616" s="33"/>
      <c r="AP616" s="8"/>
      <c r="AQ616" s="40"/>
      <c r="AR616" s="40"/>
      <c r="AS616" s="40"/>
      <c r="AT616" s="40"/>
      <c r="AU616" s="40"/>
      <c r="AV616" s="40"/>
      <c r="AW616" s="40"/>
      <c r="AX616" s="40"/>
      <c r="AY616" s="231"/>
      <c r="AZ616" s="5"/>
      <c r="BA616" s="5"/>
      <c r="BB616" s="5"/>
      <c r="BC616" s="5"/>
      <c r="BD616" s="5"/>
      <c r="BE616" s="5"/>
      <c r="BF616" s="5"/>
      <c r="BG616" s="5"/>
      <c r="BH616" s="5"/>
      <c r="BI616" s="5"/>
      <c r="BJ616" s="5"/>
      <c r="BK616" s="5"/>
      <c r="BL616" s="12"/>
      <c r="BM616" s="5"/>
      <c r="BN616" s="5"/>
      <c r="BO616" s="5"/>
    </row>
    <row r="617" spans="1:67" ht="20">
      <c r="A617" s="151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40"/>
      <c r="AB617" s="40"/>
      <c r="AC617" s="40"/>
      <c r="AD617" s="40"/>
      <c r="AE617" s="40"/>
      <c r="AF617" s="40"/>
      <c r="AG617" s="8"/>
      <c r="AH617" s="33"/>
      <c r="AI617" s="33"/>
      <c r="AJ617" s="33"/>
      <c r="AK617" s="33"/>
      <c r="AL617" s="33"/>
      <c r="AM617" s="33"/>
      <c r="AN617" s="33"/>
      <c r="AO617" s="33"/>
      <c r="AP617" s="8"/>
      <c r="AQ617" s="40"/>
      <c r="AR617" s="40"/>
      <c r="AS617" s="40"/>
      <c r="AT617" s="40"/>
      <c r="AU617" s="40"/>
      <c r="AV617" s="40"/>
      <c r="AW617" s="40"/>
      <c r="AX617" s="40"/>
      <c r="AY617" s="231"/>
      <c r="AZ617" s="5"/>
      <c r="BA617" s="5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12"/>
      <c r="BM617" s="5"/>
      <c r="BN617" s="5"/>
      <c r="BO617" s="5"/>
    </row>
    <row r="618" spans="1:67" ht="20">
      <c r="A618" s="151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40"/>
      <c r="AB618" s="40"/>
      <c r="AC618" s="40"/>
      <c r="AD618" s="40"/>
      <c r="AE618" s="40"/>
      <c r="AF618" s="40"/>
      <c r="AG618" s="8"/>
      <c r="AH618" s="33"/>
      <c r="AI618" s="33"/>
      <c r="AJ618" s="33"/>
      <c r="AK618" s="33"/>
      <c r="AL618" s="33"/>
      <c r="AM618" s="33"/>
      <c r="AN618" s="33"/>
      <c r="AO618" s="33"/>
      <c r="AP618" s="8"/>
      <c r="AQ618" s="40"/>
      <c r="AR618" s="40"/>
      <c r="AS618" s="40"/>
      <c r="AT618" s="40"/>
      <c r="AU618" s="40"/>
      <c r="AV618" s="40"/>
      <c r="AW618" s="40"/>
      <c r="AX618" s="40"/>
      <c r="AY618" s="231"/>
      <c r="AZ618" s="5"/>
      <c r="BA618" s="5"/>
      <c r="BB618" s="5"/>
      <c r="BC618" s="5"/>
      <c r="BD618" s="5"/>
      <c r="BE618" s="5"/>
      <c r="BF618" s="5"/>
      <c r="BG618" s="5"/>
      <c r="BH618" s="5"/>
      <c r="BI618" s="5"/>
      <c r="BJ618" s="5"/>
      <c r="BK618" s="5"/>
      <c r="BL618" s="12"/>
      <c r="BM618" s="5"/>
      <c r="BN618" s="5"/>
      <c r="BO618" s="5"/>
    </row>
    <row r="619" spans="1:67" ht="20">
      <c r="A619" s="151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40"/>
      <c r="AB619" s="40"/>
      <c r="AC619" s="40"/>
      <c r="AD619" s="40"/>
      <c r="AE619" s="40"/>
      <c r="AF619" s="40"/>
      <c r="AG619" s="8"/>
      <c r="AH619" s="33"/>
      <c r="AI619" s="33"/>
      <c r="AJ619" s="33"/>
      <c r="AK619" s="33"/>
      <c r="AL619" s="33"/>
      <c r="AM619" s="33"/>
      <c r="AN619" s="33"/>
      <c r="AO619" s="33"/>
      <c r="AP619" s="8"/>
      <c r="AQ619" s="40"/>
      <c r="AR619" s="40"/>
      <c r="AS619" s="40"/>
      <c r="AT619" s="40"/>
      <c r="AU619" s="40"/>
      <c r="AV619" s="40"/>
      <c r="AW619" s="40"/>
      <c r="AX619" s="40"/>
      <c r="AY619" s="231"/>
      <c r="AZ619" s="5"/>
      <c r="BA619" s="5"/>
      <c r="BB619" s="5"/>
      <c r="BC619" s="5"/>
      <c r="BD619" s="5"/>
      <c r="BE619" s="5"/>
      <c r="BF619" s="5"/>
      <c r="BG619" s="5"/>
      <c r="BH619" s="5"/>
      <c r="BI619" s="5"/>
      <c r="BJ619" s="5"/>
      <c r="BK619" s="5"/>
      <c r="BL619" s="12"/>
      <c r="BM619" s="5"/>
      <c r="BN619" s="5"/>
      <c r="BO619" s="5"/>
    </row>
    <row r="620" spans="1:67" ht="20">
      <c r="A620" s="151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40"/>
      <c r="AB620" s="40"/>
      <c r="AC620" s="40"/>
      <c r="AD620" s="40"/>
      <c r="AE620" s="40"/>
      <c r="AF620" s="40"/>
      <c r="AG620" s="8"/>
      <c r="AH620" s="33"/>
      <c r="AI620" s="33"/>
      <c r="AJ620" s="33"/>
      <c r="AK620" s="33"/>
      <c r="AL620" s="33"/>
      <c r="AM620" s="33"/>
      <c r="AN620" s="33"/>
      <c r="AO620" s="33"/>
      <c r="AP620" s="8"/>
      <c r="AQ620" s="40"/>
      <c r="AR620" s="40"/>
      <c r="AS620" s="40"/>
      <c r="AT620" s="40"/>
      <c r="AU620" s="40"/>
      <c r="AV620" s="40"/>
      <c r="AW620" s="40"/>
      <c r="AX620" s="40"/>
      <c r="AY620" s="231"/>
      <c r="AZ620" s="5"/>
      <c r="BA620" s="5"/>
      <c r="BB620" s="5"/>
      <c r="BC620" s="5"/>
      <c r="BD620" s="5"/>
      <c r="BE620" s="5"/>
      <c r="BF620" s="5"/>
      <c r="BG620" s="5"/>
      <c r="BH620" s="5"/>
      <c r="BI620" s="5"/>
      <c r="BJ620" s="5"/>
      <c r="BK620" s="5"/>
      <c r="BL620" s="12"/>
      <c r="BM620" s="5"/>
      <c r="BN620" s="5"/>
      <c r="BO620" s="5"/>
    </row>
    <row r="621" spans="1:67" ht="20">
      <c r="A621" s="151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40"/>
      <c r="AB621" s="40"/>
      <c r="AC621" s="40"/>
      <c r="AD621" s="40"/>
      <c r="AE621" s="40"/>
      <c r="AF621" s="40"/>
      <c r="AG621" s="8"/>
      <c r="AH621" s="33"/>
      <c r="AI621" s="33"/>
      <c r="AJ621" s="33"/>
      <c r="AK621" s="33"/>
      <c r="AL621" s="33"/>
      <c r="AM621" s="33"/>
      <c r="AN621" s="33"/>
      <c r="AO621" s="33"/>
      <c r="AP621" s="8"/>
      <c r="AQ621" s="40"/>
      <c r="AR621" s="40"/>
      <c r="AS621" s="40"/>
      <c r="AT621" s="40"/>
      <c r="AU621" s="40"/>
      <c r="AV621" s="40"/>
      <c r="AW621" s="40"/>
      <c r="AX621" s="40"/>
      <c r="AY621" s="231"/>
      <c r="AZ621" s="5"/>
      <c r="BA621" s="5"/>
      <c r="BB621" s="5"/>
      <c r="BC621" s="5"/>
      <c r="BD621" s="5"/>
      <c r="BE621" s="5"/>
      <c r="BF621" s="5"/>
      <c r="BG621" s="5"/>
      <c r="BH621" s="5"/>
      <c r="BI621" s="5"/>
      <c r="BJ621" s="5"/>
      <c r="BK621" s="5"/>
      <c r="BL621" s="12"/>
      <c r="BM621" s="5"/>
      <c r="BN621" s="5"/>
      <c r="BO621" s="5"/>
    </row>
    <row r="622" spans="1:67" ht="20">
      <c r="A622" s="151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40"/>
      <c r="AB622" s="40"/>
      <c r="AC622" s="40"/>
      <c r="AD622" s="40"/>
      <c r="AE622" s="40"/>
      <c r="AF622" s="40"/>
      <c r="AG622" s="8"/>
      <c r="AH622" s="33"/>
      <c r="AI622" s="33"/>
      <c r="AJ622" s="33"/>
      <c r="AK622" s="33"/>
      <c r="AL622" s="33"/>
      <c r="AM622" s="33"/>
      <c r="AN622" s="33"/>
      <c r="AO622" s="33"/>
      <c r="AP622" s="8"/>
      <c r="AQ622" s="40"/>
      <c r="AR622" s="40"/>
      <c r="AS622" s="40"/>
      <c r="AT622" s="40"/>
      <c r="AU622" s="40"/>
      <c r="AV622" s="40"/>
      <c r="AW622" s="40"/>
      <c r="AX622" s="40"/>
      <c r="AY622" s="231"/>
      <c r="AZ622" s="5"/>
      <c r="BA622" s="5"/>
      <c r="BB622" s="5"/>
      <c r="BC622" s="5"/>
      <c r="BD622" s="5"/>
      <c r="BE622" s="5"/>
      <c r="BF622" s="5"/>
      <c r="BG622" s="5"/>
      <c r="BH622" s="5"/>
      <c r="BI622" s="5"/>
      <c r="BJ622" s="5"/>
      <c r="BK622" s="5"/>
      <c r="BL622" s="12"/>
      <c r="BM622" s="5"/>
      <c r="BN622" s="5"/>
      <c r="BO622" s="5"/>
    </row>
    <row r="623" spans="1:67" ht="20">
      <c r="A623" s="151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40"/>
      <c r="AB623" s="40"/>
      <c r="AC623" s="40"/>
      <c r="AD623" s="40"/>
      <c r="AE623" s="40"/>
      <c r="AF623" s="40"/>
      <c r="AG623" s="8"/>
      <c r="AH623" s="33"/>
      <c r="AI623" s="33"/>
      <c r="AJ623" s="33"/>
      <c r="AK623" s="33"/>
      <c r="AL623" s="33"/>
      <c r="AM623" s="33"/>
      <c r="AN623" s="33"/>
      <c r="AO623" s="33"/>
      <c r="AP623" s="8"/>
      <c r="AQ623" s="40"/>
      <c r="AR623" s="40"/>
      <c r="AS623" s="40"/>
      <c r="AT623" s="40"/>
      <c r="AU623" s="40"/>
      <c r="AV623" s="40"/>
      <c r="AW623" s="40"/>
      <c r="AX623" s="40"/>
      <c r="AY623" s="231"/>
      <c r="AZ623" s="5"/>
      <c r="BA623" s="5"/>
      <c r="BB623" s="5"/>
      <c r="BC623" s="5"/>
      <c r="BD623" s="5"/>
      <c r="BE623" s="5"/>
      <c r="BF623" s="5"/>
      <c r="BG623" s="5"/>
      <c r="BH623" s="5"/>
      <c r="BI623" s="5"/>
      <c r="BJ623" s="5"/>
      <c r="BK623" s="5"/>
      <c r="BL623" s="12"/>
      <c r="BM623" s="5"/>
      <c r="BN623" s="5"/>
      <c r="BO623" s="5"/>
    </row>
    <row r="624" spans="1:67" ht="20">
      <c r="A624" s="151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40"/>
      <c r="AB624" s="40"/>
      <c r="AC624" s="40"/>
      <c r="AD624" s="40"/>
      <c r="AE624" s="40"/>
      <c r="AF624" s="40"/>
      <c r="AG624" s="8"/>
      <c r="AH624" s="33"/>
      <c r="AI624" s="33"/>
      <c r="AJ624" s="33"/>
      <c r="AK624" s="33"/>
      <c r="AL624" s="33"/>
      <c r="AM624" s="33"/>
      <c r="AN624" s="33"/>
      <c r="AO624" s="33"/>
      <c r="AP624" s="8"/>
      <c r="AQ624" s="40"/>
      <c r="AR624" s="40"/>
      <c r="AS624" s="40"/>
      <c r="AT624" s="40"/>
      <c r="AU624" s="40"/>
      <c r="AV624" s="40"/>
      <c r="AW624" s="40"/>
      <c r="AX624" s="40"/>
      <c r="AY624" s="231"/>
      <c r="AZ624" s="5"/>
      <c r="BA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  <c r="BL624" s="12"/>
      <c r="BM624" s="5"/>
      <c r="BN624" s="5"/>
      <c r="BO624" s="5"/>
    </row>
    <row r="625" spans="1:67" ht="20">
      <c r="A625" s="151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40"/>
      <c r="AB625" s="40"/>
      <c r="AC625" s="40"/>
      <c r="AD625" s="40"/>
      <c r="AE625" s="40"/>
      <c r="AF625" s="40"/>
      <c r="AG625" s="8"/>
      <c r="AH625" s="33"/>
      <c r="AI625" s="33"/>
      <c r="AJ625" s="33"/>
      <c r="AK625" s="33"/>
      <c r="AL625" s="33"/>
      <c r="AM625" s="33"/>
      <c r="AN625" s="33"/>
      <c r="AO625" s="33"/>
      <c r="AP625" s="8"/>
      <c r="AQ625" s="40"/>
      <c r="AR625" s="40"/>
      <c r="AS625" s="40"/>
      <c r="AT625" s="40"/>
      <c r="AU625" s="40"/>
      <c r="AV625" s="40"/>
      <c r="AW625" s="40"/>
      <c r="AX625" s="40"/>
      <c r="AY625" s="231"/>
      <c r="AZ625" s="5"/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12"/>
      <c r="BM625" s="5"/>
      <c r="BN625" s="5"/>
      <c r="BO625" s="5"/>
    </row>
    <row r="626" spans="1:67" ht="20">
      <c r="A626" s="151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40"/>
      <c r="AB626" s="40"/>
      <c r="AC626" s="40"/>
      <c r="AD626" s="40"/>
      <c r="AE626" s="40"/>
      <c r="AF626" s="40"/>
      <c r="AG626" s="8"/>
      <c r="AH626" s="33"/>
      <c r="AI626" s="33"/>
      <c r="AJ626" s="33"/>
      <c r="AK626" s="33"/>
      <c r="AL626" s="33"/>
      <c r="AM626" s="33"/>
      <c r="AN626" s="33"/>
      <c r="AO626" s="33"/>
      <c r="AP626" s="8"/>
      <c r="AQ626" s="40"/>
      <c r="AR626" s="40"/>
      <c r="AS626" s="40"/>
      <c r="AT626" s="40"/>
      <c r="AU626" s="40"/>
      <c r="AV626" s="40"/>
      <c r="AW626" s="40"/>
      <c r="AX626" s="40"/>
      <c r="AY626" s="231"/>
      <c r="AZ626" s="5"/>
      <c r="BA626" s="5"/>
      <c r="BB626" s="5"/>
      <c r="BC626" s="5"/>
      <c r="BD626" s="5"/>
      <c r="BE626" s="5"/>
      <c r="BF626" s="5"/>
      <c r="BG626" s="5"/>
      <c r="BH626" s="5"/>
      <c r="BI626" s="5"/>
      <c r="BJ626" s="5"/>
      <c r="BK626" s="5"/>
      <c r="BL626" s="12"/>
      <c r="BM626" s="5"/>
      <c r="BN626" s="5"/>
      <c r="BO626" s="5"/>
    </row>
    <row r="627" spans="1:67" ht="20">
      <c r="A627" s="151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40"/>
      <c r="AB627" s="40"/>
      <c r="AC627" s="40"/>
      <c r="AD627" s="40"/>
      <c r="AE627" s="40"/>
      <c r="AF627" s="40"/>
      <c r="AG627" s="8"/>
      <c r="AH627" s="33"/>
      <c r="AI627" s="33"/>
      <c r="AJ627" s="33"/>
      <c r="AK627" s="33"/>
      <c r="AL627" s="33"/>
      <c r="AM627" s="33"/>
      <c r="AN627" s="33"/>
      <c r="AO627" s="33"/>
      <c r="AP627" s="8"/>
      <c r="AQ627" s="40"/>
      <c r="AR627" s="40"/>
      <c r="AS627" s="40"/>
      <c r="AT627" s="40"/>
      <c r="AU627" s="40"/>
      <c r="AV627" s="40"/>
      <c r="AW627" s="40"/>
      <c r="AX627" s="40"/>
      <c r="AY627" s="231"/>
      <c r="AZ627" s="5"/>
      <c r="BA627" s="5"/>
      <c r="BB627" s="5"/>
      <c r="BC627" s="5"/>
      <c r="BD627" s="5"/>
      <c r="BE627" s="5"/>
      <c r="BF627" s="5"/>
      <c r="BG627" s="5"/>
      <c r="BH627" s="5"/>
      <c r="BI627" s="5"/>
      <c r="BJ627" s="5"/>
      <c r="BK627" s="5"/>
      <c r="BL627" s="12"/>
      <c r="BM627" s="5"/>
      <c r="BN627" s="5"/>
      <c r="BO627" s="5"/>
    </row>
    <row r="628" spans="1:67" ht="20">
      <c r="A628" s="151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40"/>
      <c r="AB628" s="40"/>
      <c r="AC628" s="40"/>
      <c r="AD628" s="40"/>
      <c r="AE628" s="40"/>
      <c r="AF628" s="40"/>
      <c r="AG628" s="8"/>
      <c r="AH628" s="33"/>
      <c r="AI628" s="33"/>
      <c r="AJ628" s="33"/>
      <c r="AK628" s="33"/>
      <c r="AL628" s="33"/>
      <c r="AM628" s="33"/>
      <c r="AN628" s="33"/>
      <c r="AO628" s="33"/>
      <c r="AP628" s="8"/>
      <c r="AQ628" s="40"/>
      <c r="AR628" s="40"/>
      <c r="AS628" s="40"/>
      <c r="AT628" s="40"/>
      <c r="AU628" s="40"/>
      <c r="AV628" s="40"/>
      <c r="AW628" s="40"/>
      <c r="AX628" s="40"/>
      <c r="AY628" s="231"/>
      <c r="AZ628" s="5"/>
      <c r="BA628" s="5"/>
      <c r="BB628" s="5"/>
      <c r="BC628" s="5"/>
      <c r="BD628" s="5"/>
      <c r="BE628" s="5"/>
      <c r="BF628" s="5"/>
      <c r="BG628" s="5"/>
      <c r="BH628" s="5"/>
      <c r="BI628" s="5"/>
      <c r="BJ628" s="5"/>
      <c r="BK628" s="5"/>
      <c r="BL628" s="12"/>
      <c r="BM628" s="5"/>
      <c r="BN628" s="5"/>
      <c r="BO628" s="5"/>
    </row>
    <row r="629" spans="1:67" ht="20">
      <c r="A629" s="151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40"/>
      <c r="AB629" s="40"/>
      <c r="AC629" s="40"/>
      <c r="AD629" s="40"/>
      <c r="AE629" s="40"/>
      <c r="AF629" s="40"/>
      <c r="AG629" s="8"/>
      <c r="AH629" s="33"/>
      <c r="AI629" s="33"/>
      <c r="AJ629" s="33"/>
      <c r="AK629" s="33"/>
      <c r="AL629" s="33"/>
      <c r="AM629" s="33"/>
      <c r="AN629" s="33"/>
      <c r="AO629" s="33"/>
      <c r="AP629" s="8"/>
      <c r="AQ629" s="40"/>
      <c r="AR629" s="40"/>
      <c r="AS629" s="40"/>
      <c r="AT629" s="40"/>
      <c r="AU629" s="40"/>
      <c r="AV629" s="40"/>
      <c r="AW629" s="40"/>
      <c r="AX629" s="40"/>
      <c r="AY629" s="231"/>
      <c r="AZ629" s="5"/>
      <c r="BA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  <c r="BL629" s="12"/>
      <c r="BM629" s="5"/>
      <c r="BN629" s="5"/>
      <c r="BO629" s="5"/>
    </row>
    <row r="630" spans="1:67" ht="20">
      <c r="A630" s="151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40"/>
      <c r="AB630" s="40"/>
      <c r="AC630" s="40"/>
      <c r="AD630" s="40"/>
      <c r="AE630" s="40"/>
      <c r="AF630" s="40"/>
      <c r="AG630" s="8"/>
      <c r="AH630" s="33"/>
      <c r="AI630" s="33"/>
      <c r="AJ630" s="33"/>
      <c r="AK630" s="33"/>
      <c r="AL630" s="33"/>
      <c r="AM630" s="33"/>
      <c r="AN630" s="33"/>
      <c r="AO630" s="33"/>
      <c r="AP630" s="8"/>
      <c r="AQ630" s="40"/>
      <c r="AR630" s="40"/>
      <c r="AS630" s="40"/>
      <c r="AT630" s="40"/>
      <c r="AU630" s="40"/>
      <c r="AV630" s="40"/>
      <c r="AW630" s="40"/>
      <c r="AX630" s="40"/>
      <c r="AY630" s="231"/>
      <c r="AZ630" s="5"/>
      <c r="BA630" s="5"/>
      <c r="BB630" s="5"/>
      <c r="BC630" s="5"/>
      <c r="BD630" s="5"/>
      <c r="BE630" s="5"/>
      <c r="BF630" s="5"/>
      <c r="BG630" s="5"/>
      <c r="BH630" s="5"/>
      <c r="BI630" s="5"/>
      <c r="BJ630" s="5"/>
      <c r="BK630" s="5"/>
      <c r="BL630" s="12"/>
      <c r="BM630" s="5"/>
      <c r="BN630" s="5"/>
      <c r="BO630" s="5"/>
    </row>
    <row r="631" spans="1:67" ht="20">
      <c r="A631" s="151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40"/>
      <c r="AB631" s="40"/>
      <c r="AC631" s="40"/>
      <c r="AD631" s="40"/>
      <c r="AE631" s="40"/>
      <c r="AF631" s="40"/>
      <c r="AG631" s="8"/>
      <c r="AH631" s="33"/>
      <c r="AI631" s="33"/>
      <c r="AJ631" s="33"/>
      <c r="AK631" s="33"/>
      <c r="AL631" s="33"/>
      <c r="AM631" s="33"/>
      <c r="AN631" s="33"/>
      <c r="AO631" s="33"/>
      <c r="AP631" s="8"/>
      <c r="AQ631" s="40"/>
      <c r="AR631" s="40"/>
      <c r="AS631" s="40"/>
      <c r="AT631" s="40"/>
      <c r="AU631" s="40"/>
      <c r="AV631" s="40"/>
      <c r="AW631" s="40"/>
      <c r="AX631" s="40"/>
      <c r="AY631" s="231"/>
      <c r="AZ631" s="5"/>
      <c r="BA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  <c r="BL631" s="12"/>
      <c r="BM631" s="5"/>
      <c r="BN631" s="5"/>
      <c r="BO631" s="5"/>
    </row>
    <row r="632" spans="1:67" ht="20">
      <c r="A632" s="151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40"/>
      <c r="AB632" s="40"/>
      <c r="AC632" s="40"/>
      <c r="AD632" s="40"/>
      <c r="AE632" s="40"/>
      <c r="AF632" s="40"/>
      <c r="AG632" s="8"/>
      <c r="AH632" s="33"/>
      <c r="AI632" s="33"/>
      <c r="AJ632" s="33"/>
      <c r="AK632" s="33"/>
      <c r="AL632" s="33"/>
      <c r="AM632" s="33"/>
      <c r="AN632" s="33"/>
      <c r="AO632" s="33"/>
      <c r="AP632" s="8"/>
      <c r="AQ632" s="40"/>
      <c r="AR632" s="40"/>
      <c r="AS632" s="40"/>
      <c r="AT632" s="40"/>
      <c r="AU632" s="40"/>
      <c r="AV632" s="40"/>
      <c r="AW632" s="40"/>
      <c r="AX632" s="40"/>
      <c r="AY632" s="231"/>
      <c r="AZ632" s="5"/>
      <c r="BA632" s="5"/>
      <c r="BB632" s="5"/>
      <c r="BC632" s="5"/>
      <c r="BD632" s="5"/>
      <c r="BE632" s="5"/>
      <c r="BF632" s="5"/>
      <c r="BG632" s="5"/>
      <c r="BH632" s="5"/>
      <c r="BI632" s="5"/>
      <c r="BJ632" s="5"/>
      <c r="BK632" s="5"/>
      <c r="BL632" s="12"/>
      <c r="BM632" s="5"/>
      <c r="BN632" s="5"/>
      <c r="BO632" s="5"/>
    </row>
    <row r="633" spans="1:67" ht="20">
      <c r="A633" s="151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40"/>
      <c r="AB633" s="40"/>
      <c r="AC633" s="40"/>
      <c r="AD633" s="40"/>
      <c r="AE633" s="40"/>
      <c r="AF633" s="40"/>
      <c r="AG633" s="8"/>
      <c r="AH633" s="33"/>
      <c r="AI633" s="33"/>
      <c r="AJ633" s="33"/>
      <c r="AK633" s="33"/>
      <c r="AL633" s="33"/>
      <c r="AM633" s="33"/>
      <c r="AN633" s="33"/>
      <c r="AO633" s="33"/>
      <c r="AP633" s="8"/>
      <c r="AQ633" s="40"/>
      <c r="AR633" s="40"/>
      <c r="AS633" s="40"/>
      <c r="AT633" s="40"/>
      <c r="AU633" s="40"/>
      <c r="AV633" s="40"/>
      <c r="AW633" s="40"/>
      <c r="AX633" s="40"/>
      <c r="AY633" s="231"/>
      <c r="AZ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12"/>
      <c r="BM633" s="5"/>
      <c r="BN633" s="5"/>
      <c r="BO633" s="5"/>
    </row>
    <row r="634" spans="1:67" ht="20">
      <c r="A634" s="151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40"/>
      <c r="AB634" s="40"/>
      <c r="AC634" s="40"/>
      <c r="AD634" s="40"/>
      <c r="AE634" s="40"/>
      <c r="AF634" s="40"/>
      <c r="AG634" s="8"/>
      <c r="AH634" s="33"/>
      <c r="AI634" s="33"/>
      <c r="AJ634" s="33"/>
      <c r="AK634" s="33"/>
      <c r="AL634" s="33"/>
      <c r="AM634" s="33"/>
      <c r="AN634" s="33"/>
      <c r="AO634" s="33"/>
      <c r="AP634" s="8"/>
      <c r="AQ634" s="40"/>
      <c r="AR634" s="40"/>
      <c r="AS634" s="40"/>
      <c r="AT634" s="40"/>
      <c r="AU634" s="40"/>
      <c r="AV634" s="40"/>
      <c r="AW634" s="40"/>
      <c r="AX634" s="40"/>
      <c r="AY634" s="231"/>
      <c r="AZ634" s="5"/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  <c r="BL634" s="12"/>
      <c r="BM634" s="5"/>
      <c r="BN634" s="5"/>
      <c r="BO634" s="5"/>
    </row>
    <row r="635" spans="1:67" ht="20">
      <c r="A635" s="151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40"/>
      <c r="AB635" s="40"/>
      <c r="AC635" s="40"/>
      <c r="AD635" s="40"/>
      <c r="AE635" s="40"/>
      <c r="AF635" s="40"/>
      <c r="AG635" s="8"/>
      <c r="AH635" s="33"/>
      <c r="AI635" s="33"/>
      <c r="AJ635" s="33"/>
      <c r="AK635" s="33"/>
      <c r="AL635" s="33"/>
      <c r="AM635" s="33"/>
      <c r="AN635" s="33"/>
      <c r="AO635" s="33"/>
      <c r="AP635" s="8"/>
      <c r="AQ635" s="40"/>
      <c r="AR635" s="40"/>
      <c r="AS635" s="40"/>
      <c r="AT635" s="40"/>
      <c r="AU635" s="40"/>
      <c r="AV635" s="40"/>
      <c r="AW635" s="40"/>
      <c r="AX635" s="40"/>
      <c r="AY635" s="231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12"/>
      <c r="BM635" s="5"/>
      <c r="BN635" s="5"/>
      <c r="BO635" s="5"/>
    </row>
    <row r="636" spans="1:67" ht="20">
      <c r="A636" s="151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40"/>
      <c r="AB636" s="40"/>
      <c r="AC636" s="40"/>
      <c r="AD636" s="40"/>
      <c r="AE636" s="40"/>
      <c r="AF636" s="40"/>
      <c r="AG636" s="8"/>
      <c r="AH636" s="33"/>
      <c r="AI636" s="33"/>
      <c r="AJ636" s="33"/>
      <c r="AK636" s="33"/>
      <c r="AL636" s="33"/>
      <c r="AM636" s="33"/>
      <c r="AN636" s="33"/>
      <c r="AO636" s="33"/>
      <c r="AP636" s="8"/>
      <c r="AQ636" s="40"/>
      <c r="AR636" s="40"/>
      <c r="AS636" s="40"/>
      <c r="AT636" s="40"/>
      <c r="AU636" s="40"/>
      <c r="AV636" s="40"/>
      <c r="AW636" s="40"/>
      <c r="AX636" s="40"/>
      <c r="AY636" s="231"/>
      <c r="AZ636" s="5"/>
      <c r="BA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  <c r="BL636" s="12"/>
      <c r="BM636" s="5"/>
      <c r="BN636" s="5"/>
      <c r="BO636" s="5"/>
    </row>
    <row r="637" spans="1:67" ht="20">
      <c r="A637" s="151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40"/>
      <c r="AB637" s="40"/>
      <c r="AC637" s="40"/>
      <c r="AD637" s="40"/>
      <c r="AE637" s="40"/>
      <c r="AF637" s="40"/>
      <c r="AG637" s="8"/>
      <c r="AH637" s="33"/>
      <c r="AI637" s="33"/>
      <c r="AJ637" s="33"/>
      <c r="AK637" s="33"/>
      <c r="AL637" s="33"/>
      <c r="AM637" s="33"/>
      <c r="AN637" s="33"/>
      <c r="AO637" s="33"/>
      <c r="AP637" s="8"/>
      <c r="AQ637" s="40"/>
      <c r="AR637" s="40"/>
      <c r="AS637" s="40"/>
      <c r="AT637" s="40"/>
      <c r="AU637" s="40"/>
      <c r="AV637" s="40"/>
      <c r="AW637" s="40"/>
      <c r="AX637" s="40"/>
      <c r="AY637" s="231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12"/>
      <c r="BM637" s="5"/>
      <c r="BN637" s="5"/>
      <c r="BO637" s="5"/>
    </row>
    <row r="638" spans="1:67" ht="20">
      <c r="A638" s="151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40"/>
      <c r="AB638" s="40"/>
      <c r="AC638" s="40"/>
      <c r="AD638" s="40"/>
      <c r="AE638" s="40"/>
      <c r="AF638" s="40"/>
      <c r="AG638" s="8"/>
      <c r="AH638" s="33"/>
      <c r="AI638" s="33"/>
      <c r="AJ638" s="33"/>
      <c r="AK638" s="33"/>
      <c r="AL638" s="33"/>
      <c r="AM638" s="33"/>
      <c r="AN638" s="33"/>
      <c r="AO638" s="33"/>
      <c r="AP638" s="8"/>
      <c r="AQ638" s="40"/>
      <c r="AR638" s="40"/>
      <c r="AS638" s="40"/>
      <c r="AT638" s="40"/>
      <c r="AU638" s="40"/>
      <c r="AV638" s="40"/>
      <c r="AW638" s="40"/>
      <c r="AX638" s="40"/>
      <c r="AY638" s="231"/>
      <c r="AZ638" s="5"/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  <c r="BL638" s="12"/>
      <c r="BM638" s="5"/>
      <c r="BN638" s="5"/>
      <c r="BO638" s="5"/>
    </row>
    <row r="639" spans="1:67" ht="20">
      <c r="A639" s="151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40"/>
      <c r="AB639" s="40"/>
      <c r="AC639" s="40"/>
      <c r="AD639" s="40"/>
      <c r="AE639" s="40"/>
      <c r="AF639" s="40"/>
      <c r="AG639" s="8"/>
      <c r="AH639" s="33"/>
      <c r="AI639" s="33"/>
      <c r="AJ639" s="33"/>
      <c r="AK639" s="33"/>
      <c r="AL639" s="33"/>
      <c r="AM639" s="33"/>
      <c r="AN639" s="33"/>
      <c r="AO639" s="33"/>
      <c r="AP639" s="8"/>
      <c r="AQ639" s="40"/>
      <c r="AR639" s="40"/>
      <c r="AS639" s="40"/>
      <c r="AT639" s="40"/>
      <c r="AU639" s="40"/>
      <c r="AV639" s="40"/>
      <c r="AW639" s="40"/>
      <c r="AX639" s="40"/>
      <c r="AY639" s="231"/>
      <c r="AZ639" s="5"/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  <c r="BL639" s="12"/>
      <c r="BM639" s="5"/>
      <c r="BN639" s="5"/>
      <c r="BO639" s="5"/>
    </row>
    <row r="640" spans="1:67" ht="20">
      <c r="A640" s="151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40"/>
      <c r="AB640" s="40"/>
      <c r="AC640" s="40"/>
      <c r="AD640" s="40"/>
      <c r="AE640" s="40"/>
      <c r="AF640" s="40"/>
      <c r="AG640" s="8"/>
      <c r="AH640" s="33"/>
      <c r="AI640" s="33"/>
      <c r="AJ640" s="33"/>
      <c r="AK640" s="33"/>
      <c r="AL640" s="33"/>
      <c r="AM640" s="33"/>
      <c r="AN640" s="33"/>
      <c r="AO640" s="33"/>
      <c r="AP640" s="8"/>
      <c r="AQ640" s="40"/>
      <c r="AR640" s="40"/>
      <c r="AS640" s="40"/>
      <c r="AT640" s="40"/>
      <c r="AU640" s="40"/>
      <c r="AV640" s="40"/>
      <c r="AW640" s="40"/>
      <c r="AX640" s="40"/>
      <c r="AY640" s="231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12"/>
      <c r="BM640" s="5"/>
      <c r="BN640" s="5"/>
      <c r="BO640" s="5"/>
    </row>
    <row r="641" spans="1:67" ht="20">
      <c r="A641" s="151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40"/>
      <c r="AB641" s="40"/>
      <c r="AC641" s="40"/>
      <c r="AD641" s="40"/>
      <c r="AE641" s="40"/>
      <c r="AF641" s="40"/>
      <c r="AG641" s="8"/>
      <c r="AH641" s="33"/>
      <c r="AI641" s="33"/>
      <c r="AJ641" s="33"/>
      <c r="AK641" s="33"/>
      <c r="AL641" s="33"/>
      <c r="AM641" s="33"/>
      <c r="AN641" s="33"/>
      <c r="AO641" s="33"/>
      <c r="AP641" s="8"/>
      <c r="AQ641" s="40"/>
      <c r="AR641" s="40"/>
      <c r="AS641" s="40"/>
      <c r="AT641" s="40"/>
      <c r="AU641" s="40"/>
      <c r="AV641" s="40"/>
      <c r="AW641" s="40"/>
      <c r="AX641" s="40"/>
      <c r="AY641" s="231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12"/>
      <c r="BM641" s="5"/>
      <c r="BN641" s="5"/>
      <c r="BO641" s="5"/>
    </row>
    <row r="642" spans="1:67" ht="20">
      <c r="A642" s="151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40"/>
      <c r="AB642" s="40"/>
      <c r="AC642" s="40"/>
      <c r="AD642" s="40"/>
      <c r="AE642" s="40"/>
      <c r="AF642" s="40"/>
      <c r="AG642" s="8"/>
      <c r="AH642" s="33"/>
      <c r="AI642" s="33"/>
      <c r="AJ642" s="33"/>
      <c r="AK642" s="33"/>
      <c r="AL642" s="33"/>
      <c r="AM642" s="33"/>
      <c r="AN642" s="33"/>
      <c r="AO642" s="33"/>
      <c r="AP642" s="8"/>
      <c r="AQ642" s="40"/>
      <c r="AR642" s="40"/>
      <c r="AS642" s="40"/>
      <c r="AT642" s="40"/>
      <c r="AU642" s="40"/>
      <c r="AV642" s="40"/>
      <c r="AW642" s="40"/>
      <c r="AX642" s="40"/>
      <c r="AY642" s="231"/>
      <c r="AZ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12"/>
      <c r="BM642" s="5"/>
      <c r="BN642" s="5"/>
      <c r="BO642" s="5"/>
    </row>
    <row r="643" spans="1:67" ht="20">
      <c r="A643" s="151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40"/>
      <c r="AB643" s="40"/>
      <c r="AC643" s="40"/>
      <c r="AD643" s="40"/>
      <c r="AE643" s="40"/>
      <c r="AF643" s="40"/>
      <c r="AG643" s="8"/>
      <c r="AH643" s="33"/>
      <c r="AI643" s="33"/>
      <c r="AJ643" s="33"/>
      <c r="AK643" s="33"/>
      <c r="AL643" s="33"/>
      <c r="AM643" s="33"/>
      <c r="AN643" s="33"/>
      <c r="AO643" s="33"/>
      <c r="AP643" s="8"/>
      <c r="AQ643" s="40"/>
      <c r="AR643" s="40"/>
      <c r="AS643" s="40"/>
      <c r="AT643" s="40"/>
      <c r="AU643" s="40"/>
      <c r="AV643" s="40"/>
      <c r="AW643" s="40"/>
      <c r="AX643" s="40"/>
      <c r="AY643" s="231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12"/>
      <c r="BM643" s="5"/>
      <c r="BN643" s="5"/>
      <c r="BO643" s="5"/>
    </row>
    <row r="644" spans="1:67" ht="20">
      <c r="A644" s="151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40"/>
      <c r="AB644" s="40"/>
      <c r="AC644" s="40"/>
      <c r="AD644" s="40"/>
      <c r="AE644" s="40"/>
      <c r="AF644" s="40"/>
      <c r="AG644" s="8"/>
      <c r="AH644" s="33"/>
      <c r="AI644" s="33"/>
      <c r="AJ644" s="33"/>
      <c r="AK644" s="33"/>
      <c r="AL644" s="33"/>
      <c r="AM644" s="33"/>
      <c r="AN644" s="33"/>
      <c r="AO644" s="33"/>
      <c r="AP644" s="8"/>
      <c r="AQ644" s="40"/>
      <c r="AR644" s="40"/>
      <c r="AS644" s="40"/>
      <c r="AT644" s="40"/>
      <c r="AU644" s="40"/>
      <c r="AV644" s="40"/>
      <c r="AW644" s="40"/>
      <c r="AX644" s="40"/>
      <c r="AY644" s="231"/>
      <c r="AZ644" s="5"/>
      <c r="BA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  <c r="BL644" s="12"/>
      <c r="BM644" s="5"/>
      <c r="BN644" s="5"/>
      <c r="BO644" s="5"/>
    </row>
    <row r="645" spans="1:67" ht="20">
      <c r="A645" s="151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40"/>
      <c r="AB645" s="40"/>
      <c r="AC645" s="40"/>
      <c r="AD645" s="40"/>
      <c r="AE645" s="40"/>
      <c r="AF645" s="40"/>
      <c r="AG645" s="8"/>
      <c r="AH645" s="33"/>
      <c r="AI645" s="33"/>
      <c r="AJ645" s="33"/>
      <c r="AK645" s="33"/>
      <c r="AL645" s="33"/>
      <c r="AM645" s="33"/>
      <c r="AN645" s="33"/>
      <c r="AO645" s="33"/>
      <c r="AP645" s="8"/>
      <c r="AQ645" s="40"/>
      <c r="AR645" s="40"/>
      <c r="AS645" s="40"/>
      <c r="AT645" s="40"/>
      <c r="AU645" s="40"/>
      <c r="AV645" s="40"/>
      <c r="AW645" s="40"/>
      <c r="AX645" s="40"/>
      <c r="AY645" s="231"/>
      <c r="AZ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12"/>
      <c r="BM645" s="5"/>
      <c r="BN645" s="5"/>
      <c r="BO645" s="5"/>
    </row>
    <row r="646" spans="1:67" ht="20">
      <c r="A646" s="151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40"/>
      <c r="AB646" s="40"/>
      <c r="AC646" s="40"/>
      <c r="AD646" s="40"/>
      <c r="AE646" s="40"/>
      <c r="AF646" s="40"/>
      <c r="AG646" s="8"/>
      <c r="AH646" s="33"/>
      <c r="AI646" s="33"/>
      <c r="AJ646" s="33"/>
      <c r="AK646" s="33"/>
      <c r="AL646" s="33"/>
      <c r="AM646" s="33"/>
      <c r="AN646" s="33"/>
      <c r="AO646" s="33"/>
      <c r="AP646" s="8"/>
      <c r="AQ646" s="40"/>
      <c r="AR646" s="40"/>
      <c r="AS646" s="40"/>
      <c r="AT646" s="40"/>
      <c r="AU646" s="40"/>
      <c r="AV646" s="40"/>
      <c r="AW646" s="40"/>
      <c r="AX646" s="40"/>
      <c r="AY646" s="231"/>
      <c r="AZ646" s="5"/>
      <c r="BA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  <c r="BL646" s="12"/>
      <c r="BM646" s="5"/>
      <c r="BN646" s="5"/>
      <c r="BO646" s="5"/>
    </row>
    <row r="647" spans="1:67" ht="20">
      <c r="A647" s="151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40"/>
      <c r="AB647" s="40"/>
      <c r="AC647" s="40"/>
      <c r="AD647" s="40"/>
      <c r="AE647" s="40"/>
      <c r="AF647" s="40"/>
      <c r="AG647" s="8"/>
      <c r="AH647" s="33"/>
      <c r="AI647" s="33"/>
      <c r="AJ647" s="33"/>
      <c r="AK647" s="33"/>
      <c r="AL647" s="33"/>
      <c r="AM647" s="33"/>
      <c r="AN647" s="33"/>
      <c r="AO647" s="33"/>
      <c r="AP647" s="8"/>
      <c r="AQ647" s="40"/>
      <c r="AR647" s="40"/>
      <c r="AS647" s="40"/>
      <c r="AT647" s="40"/>
      <c r="AU647" s="40"/>
      <c r="AV647" s="40"/>
      <c r="AW647" s="40"/>
      <c r="AX647" s="40"/>
      <c r="AY647" s="231"/>
      <c r="AZ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  <c r="BL647" s="12"/>
      <c r="BM647" s="5"/>
      <c r="BN647" s="5"/>
      <c r="BO647" s="5"/>
    </row>
    <row r="648" spans="1:67" ht="20">
      <c r="A648" s="151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40"/>
      <c r="AB648" s="40"/>
      <c r="AC648" s="40"/>
      <c r="AD648" s="40"/>
      <c r="AE648" s="40"/>
      <c r="AF648" s="40"/>
      <c r="AG648" s="8"/>
      <c r="AH648" s="33"/>
      <c r="AI648" s="33"/>
      <c r="AJ648" s="33"/>
      <c r="AK648" s="33"/>
      <c r="AL648" s="33"/>
      <c r="AM648" s="33"/>
      <c r="AN648" s="33"/>
      <c r="AO648" s="33"/>
      <c r="AP648" s="8"/>
      <c r="AQ648" s="40"/>
      <c r="AR648" s="40"/>
      <c r="AS648" s="40"/>
      <c r="AT648" s="40"/>
      <c r="AU648" s="40"/>
      <c r="AV648" s="40"/>
      <c r="AW648" s="40"/>
      <c r="AX648" s="40"/>
      <c r="AY648" s="231"/>
      <c r="AZ648" s="5"/>
      <c r="BA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  <c r="BL648" s="12"/>
      <c r="BM648" s="5"/>
      <c r="BN648" s="5"/>
      <c r="BO648" s="5"/>
    </row>
    <row r="649" spans="1:67" ht="20">
      <c r="A649" s="151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40"/>
      <c r="AB649" s="40"/>
      <c r="AC649" s="40"/>
      <c r="AD649" s="40"/>
      <c r="AE649" s="40"/>
      <c r="AF649" s="40"/>
      <c r="AG649" s="8"/>
      <c r="AH649" s="33"/>
      <c r="AI649" s="33"/>
      <c r="AJ649" s="33"/>
      <c r="AK649" s="33"/>
      <c r="AL649" s="33"/>
      <c r="AM649" s="33"/>
      <c r="AN649" s="33"/>
      <c r="AO649" s="33"/>
      <c r="AP649" s="8"/>
      <c r="AQ649" s="40"/>
      <c r="AR649" s="40"/>
      <c r="AS649" s="40"/>
      <c r="AT649" s="40"/>
      <c r="AU649" s="40"/>
      <c r="AV649" s="40"/>
      <c r="AW649" s="40"/>
      <c r="AX649" s="40"/>
      <c r="AY649" s="231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12"/>
      <c r="BM649" s="5"/>
      <c r="BN649" s="5"/>
      <c r="BO649" s="5"/>
    </row>
    <row r="650" spans="1:67" ht="20">
      <c r="A650" s="151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40"/>
      <c r="AB650" s="40"/>
      <c r="AC650" s="40"/>
      <c r="AD650" s="40"/>
      <c r="AE650" s="40"/>
      <c r="AF650" s="40"/>
      <c r="AG650" s="8"/>
      <c r="AH650" s="33"/>
      <c r="AI650" s="33"/>
      <c r="AJ650" s="33"/>
      <c r="AK650" s="33"/>
      <c r="AL650" s="33"/>
      <c r="AM650" s="33"/>
      <c r="AN650" s="33"/>
      <c r="AO650" s="33"/>
      <c r="AP650" s="8"/>
      <c r="AQ650" s="40"/>
      <c r="AR650" s="40"/>
      <c r="AS650" s="40"/>
      <c r="AT650" s="40"/>
      <c r="AU650" s="40"/>
      <c r="AV650" s="40"/>
      <c r="AW650" s="40"/>
      <c r="AX650" s="40"/>
      <c r="AY650" s="231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12"/>
      <c r="BM650" s="5"/>
      <c r="BN650" s="5"/>
      <c r="BO650" s="5"/>
    </row>
    <row r="651" spans="1:67" ht="20">
      <c r="A651" s="151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40"/>
      <c r="AB651" s="40"/>
      <c r="AC651" s="40"/>
      <c r="AD651" s="40"/>
      <c r="AE651" s="40"/>
      <c r="AF651" s="40"/>
      <c r="AG651" s="8"/>
      <c r="AH651" s="33"/>
      <c r="AI651" s="33"/>
      <c r="AJ651" s="33"/>
      <c r="AK651" s="33"/>
      <c r="AL651" s="33"/>
      <c r="AM651" s="33"/>
      <c r="AN651" s="33"/>
      <c r="AO651" s="33"/>
      <c r="AP651" s="8"/>
      <c r="AQ651" s="40"/>
      <c r="AR651" s="40"/>
      <c r="AS651" s="40"/>
      <c r="AT651" s="40"/>
      <c r="AU651" s="40"/>
      <c r="AV651" s="40"/>
      <c r="AW651" s="40"/>
      <c r="AX651" s="40"/>
      <c r="AY651" s="231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12"/>
      <c r="BM651" s="5"/>
      <c r="BN651" s="5"/>
      <c r="BO651" s="5"/>
    </row>
    <row r="652" spans="1:67" ht="20">
      <c r="A652" s="151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40"/>
      <c r="AB652" s="40"/>
      <c r="AC652" s="40"/>
      <c r="AD652" s="40"/>
      <c r="AE652" s="40"/>
      <c r="AF652" s="40"/>
      <c r="AG652" s="8"/>
      <c r="AH652" s="33"/>
      <c r="AI652" s="33"/>
      <c r="AJ652" s="33"/>
      <c r="AK652" s="33"/>
      <c r="AL652" s="33"/>
      <c r="AM652" s="33"/>
      <c r="AN652" s="33"/>
      <c r="AO652" s="33"/>
      <c r="AP652" s="8"/>
      <c r="AQ652" s="40"/>
      <c r="AR652" s="40"/>
      <c r="AS652" s="40"/>
      <c r="AT652" s="40"/>
      <c r="AU652" s="40"/>
      <c r="AV652" s="40"/>
      <c r="AW652" s="40"/>
      <c r="AX652" s="40"/>
      <c r="AY652" s="231"/>
      <c r="AZ652" s="5"/>
      <c r="BA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  <c r="BL652" s="12"/>
      <c r="BM652" s="5"/>
      <c r="BN652" s="5"/>
      <c r="BO652" s="5"/>
    </row>
    <row r="653" spans="1:67" ht="20">
      <c r="A653" s="151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40"/>
      <c r="AB653" s="40"/>
      <c r="AC653" s="40"/>
      <c r="AD653" s="40"/>
      <c r="AE653" s="40"/>
      <c r="AF653" s="40"/>
      <c r="AG653" s="8"/>
      <c r="AH653" s="33"/>
      <c r="AI653" s="33"/>
      <c r="AJ653" s="33"/>
      <c r="AK653" s="33"/>
      <c r="AL653" s="33"/>
      <c r="AM653" s="33"/>
      <c r="AN653" s="33"/>
      <c r="AO653" s="33"/>
      <c r="AP653" s="8"/>
      <c r="AQ653" s="40"/>
      <c r="AR653" s="40"/>
      <c r="AS653" s="40"/>
      <c r="AT653" s="40"/>
      <c r="AU653" s="40"/>
      <c r="AV653" s="40"/>
      <c r="AW653" s="40"/>
      <c r="AX653" s="40"/>
      <c r="AY653" s="231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12"/>
      <c r="BM653" s="5"/>
      <c r="BN653" s="5"/>
      <c r="BO653" s="5"/>
    </row>
    <row r="654" spans="1:67" ht="20">
      <c r="A654" s="151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40"/>
      <c r="AB654" s="40"/>
      <c r="AC654" s="40"/>
      <c r="AD654" s="40"/>
      <c r="AE654" s="40"/>
      <c r="AF654" s="40"/>
      <c r="AG654" s="8"/>
      <c r="AH654" s="33"/>
      <c r="AI654" s="33"/>
      <c r="AJ654" s="33"/>
      <c r="AK654" s="33"/>
      <c r="AL654" s="33"/>
      <c r="AM654" s="33"/>
      <c r="AN654" s="33"/>
      <c r="AO654" s="33"/>
      <c r="AP654" s="8"/>
      <c r="AQ654" s="40"/>
      <c r="AR654" s="40"/>
      <c r="AS654" s="40"/>
      <c r="AT654" s="40"/>
      <c r="AU654" s="40"/>
      <c r="AV654" s="40"/>
      <c r="AW654" s="40"/>
      <c r="AX654" s="40"/>
      <c r="AY654" s="231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12"/>
      <c r="BM654" s="5"/>
      <c r="BN654" s="5"/>
      <c r="BO654" s="5"/>
    </row>
    <row r="655" spans="1:67" ht="20">
      <c r="A655" s="151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40"/>
      <c r="AB655" s="40"/>
      <c r="AC655" s="40"/>
      <c r="AD655" s="40"/>
      <c r="AE655" s="40"/>
      <c r="AF655" s="40"/>
      <c r="AG655" s="8"/>
      <c r="AH655" s="33"/>
      <c r="AI655" s="33"/>
      <c r="AJ655" s="33"/>
      <c r="AK655" s="33"/>
      <c r="AL655" s="33"/>
      <c r="AM655" s="33"/>
      <c r="AN655" s="33"/>
      <c r="AO655" s="33"/>
      <c r="AP655" s="8"/>
      <c r="AQ655" s="40"/>
      <c r="AR655" s="40"/>
      <c r="AS655" s="40"/>
      <c r="AT655" s="40"/>
      <c r="AU655" s="40"/>
      <c r="AV655" s="40"/>
      <c r="AW655" s="40"/>
      <c r="AX655" s="40"/>
      <c r="AY655" s="231"/>
      <c r="AZ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12"/>
      <c r="BM655" s="5"/>
      <c r="BN655" s="5"/>
      <c r="BO655" s="5"/>
    </row>
    <row r="656" spans="1:67" ht="20">
      <c r="A656" s="151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40"/>
      <c r="AB656" s="40"/>
      <c r="AC656" s="40"/>
      <c r="AD656" s="40"/>
      <c r="AE656" s="40"/>
      <c r="AF656" s="40"/>
      <c r="AG656" s="8"/>
      <c r="AH656" s="33"/>
      <c r="AI656" s="33"/>
      <c r="AJ656" s="33"/>
      <c r="AK656" s="33"/>
      <c r="AL656" s="33"/>
      <c r="AM656" s="33"/>
      <c r="AN656" s="33"/>
      <c r="AO656" s="33"/>
      <c r="AP656" s="8"/>
      <c r="AQ656" s="40"/>
      <c r="AR656" s="40"/>
      <c r="AS656" s="40"/>
      <c r="AT656" s="40"/>
      <c r="AU656" s="40"/>
      <c r="AV656" s="40"/>
      <c r="AW656" s="40"/>
      <c r="AX656" s="40"/>
      <c r="AY656" s="231"/>
      <c r="AZ656" s="5"/>
      <c r="BA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  <c r="BL656" s="12"/>
      <c r="BM656" s="5"/>
      <c r="BN656" s="5"/>
      <c r="BO656" s="5"/>
    </row>
    <row r="657" spans="1:67" ht="20">
      <c r="A657" s="151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40"/>
      <c r="AB657" s="40"/>
      <c r="AC657" s="40"/>
      <c r="AD657" s="40"/>
      <c r="AE657" s="40"/>
      <c r="AF657" s="40"/>
      <c r="AG657" s="8"/>
      <c r="AH657" s="33"/>
      <c r="AI657" s="33"/>
      <c r="AJ657" s="33"/>
      <c r="AK657" s="33"/>
      <c r="AL657" s="33"/>
      <c r="AM657" s="33"/>
      <c r="AN657" s="33"/>
      <c r="AO657" s="33"/>
      <c r="AP657" s="8"/>
      <c r="AQ657" s="40"/>
      <c r="AR657" s="40"/>
      <c r="AS657" s="40"/>
      <c r="AT657" s="40"/>
      <c r="AU657" s="40"/>
      <c r="AV657" s="40"/>
      <c r="AW657" s="40"/>
      <c r="AX657" s="40"/>
      <c r="AY657" s="231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12"/>
      <c r="BM657" s="5"/>
      <c r="BN657" s="5"/>
      <c r="BO657" s="5"/>
    </row>
    <row r="658" spans="1:67" ht="20">
      <c r="A658" s="151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40"/>
      <c r="AB658" s="40"/>
      <c r="AC658" s="40"/>
      <c r="AD658" s="40"/>
      <c r="AE658" s="40"/>
      <c r="AF658" s="40"/>
      <c r="AG658" s="8"/>
      <c r="AH658" s="33"/>
      <c r="AI658" s="33"/>
      <c r="AJ658" s="33"/>
      <c r="AK658" s="33"/>
      <c r="AL658" s="33"/>
      <c r="AM658" s="33"/>
      <c r="AN658" s="33"/>
      <c r="AO658" s="33"/>
      <c r="AP658" s="8"/>
      <c r="AQ658" s="40"/>
      <c r="AR658" s="40"/>
      <c r="AS658" s="40"/>
      <c r="AT658" s="40"/>
      <c r="AU658" s="40"/>
      <c r="AV658" s="40"/>
      <c r="AW658" s="40"/>
      <c r="AX658" s="40"/>
      <c r="AY658" s="231"/>
      <c r="AZ658" s="5"/>
      <c r="BA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  <c r="BL658" s="12"/>
      <c r="BM658" s="5"/>
      <c r="BN658" s="5"/>
      <c r="BO658" s="5"/>
    </row>
    <row r="659" spans="1:67" ht="20">
      <c r="A659" s="151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40"/>
      <c r="AB659" s="40"/>
      <c r="AC659" s="40"/>
      <c r="AD659" s="40"/>
      <c r="AE659" s="40"/>
      <c r="AF659" s="40"/>
      <c r="AG659" s="8"/>
      <c r="AH659" s="33"/>
      <c r="AI659" s="33"/>
      <c r="AJ659" s="33"/>
      <c r="AK659" s="33"/>
      <c r="AL659" s="33"/>
      <c r="AM659" s="33"/>
      <c r="AN659" s="33"/>
      <c r="AO659" s="33"/>
      <c r="AP659" s="8"/>
      <c r="AQ659" s="40"/>
      <c r="AR659" s="40"/>
      <c r="AS659" s="40"/>
      <c r="AT659" s="40"/>
      <c r="AU659" s="40"/>
      <c r="AV659" s="40"/>
      <c r="AW659" s="40"/>
      <c r="AX659" s="40"/>
      <c r="AY659" s="231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12"/>
      <c r="BM659" s="5"/>
      <c r="BN659" s="5"/>
      <c r="BO659" s="5"/>
    </row>
    <row r="660" spans="1:67" ht="20">
      <c r="A660" s="151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40"/>
      <c r="AB660" s="40"/>
      <c r="AC660" s="40"/>
      <c r="AD660" s="40"/>
      <c r="AE660" s="40"/>
      <c r="AF660" s="40"/>
      <c r="AG660" s="8"/>
      <c r="AH660" s="33"/>
      <c r="AI660" s="33"/>
      <c r="AJ660" s="33"/>
      <c r="AK660" s="33"/>
      <c r="AL660" s="33"/>
      <c r="AM660" s="33"/>
      <c r="AN660" s="33"/>
      <c r="AO660" s="33"/>
      <c r="AP660" s="8"/>
      <c r="AQ660" s="40"/>
      <c r="AR660" s="40"/>
      <c r="AS660" s="40"/>
      <c r="AT660" s="40"/>
      <c r="AU660" s="40"/>
      <c r="AV660" s="40"/>
      <c r="AW660" s="40"/>
      <c r="AX660" s="40"/>
      <c r="AY660" s="231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12"/>
      <c r="BM660" s="5"/>
      <c r="BN660" s="5"/>
      <c r="BO660" s="5"/>
    </row>
    <row r="661" spans="1:67" ht="20">
      <c r="A661" s="151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40"/>
      <c r="AB661" s="40"/>
      <c r="AC661" s="40"/>
      <c r="AD661" s="40"/>
      <c r="AE661" s="40"/>
      <c r="AF661" s="40"/>
      <c r="AG661" s="8"/>
      <c r="AH661" s="33"/>
      <c r="AI661" s="33"/>
      <c r="AJ661" s="33"/>
      <c r="AK661" s="33"/>
      <c r="AL661" s="33"/>
      <c r="AM661" s="33"/>
      <c r="AN661" s="33"/>
      <c r="AO661" s="33"/>
      <c r="AP661" s="8"/>
      <c r="AQ661" s="40"/>
      <c r="AR661" s="40"/>
      <c r="AS661" s="40"/>
      <c r="AT661" s="40"/>
      <c r="AU661" s="40"/>
      <c r="AV661" s="40"/>
      <c r="AW661" s="40"/>
      <c r="AX661" s="40"/>
      <c r="AY661" s="231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12"/>
      <c r="BM661" s="5"/>
      <c r="BN661" s="5"/>
      <c r="BO661" s="5"/>
    </row>
    <row r="662" spans="1:67" ht="20">
      <c r="A662" s="151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40"/>
      <c r="AB662" s="40"/>
      <c r="AC662" s="40"/>
      <c r="AD662" s="40"/>
      <c r="AE662" s="40"/>
      <c r="AF662" s="40"/>
      <c r="AG662" s="8"/>
      <c r="AH662" s="33"/>
      <c r="AI662" s="33"/>
      <c r="AJ662" s="33"/>
      <c r="AK662" s="33"/>
      <c r="AL662" s="33"/>
      <c r="AM662" s="33"/>
      <c r="AN662" s="33"/>
      <c r="AO662" s="33"/>
      <c r="AP662" s="8"/>
      <c r="AQ662" s="40"/>
      <c r="AR662" s="40"/>
      <c r="AS662" s="40"/>
      <c r="AT662" s="40"/>
      <c r="AU662" s="40"/>
      <c r="AV662" s="40"/>
      <c r="AW662" s="40"/>
      <c r="AX662" s="40"/>
      <c r="AY662" s="231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12"/>
      <c r="BM662" s="5"/>
      <c r="BN662" s="5"/>
      <c r="BO662" s="5"/>
    </row>
    <row r="663" spans="1:67" ht="20">
      <c r="A663" s="151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40"/>
      <c r="AB663" s="40"/>
      <c r="AC663" s="40"/>
      <c r="AD663" s="40"/>
      <c r="AE663" s="40"/>
      <c r="AF663" s="40"/>
      <c r="AG663" s="8"/>
      <c r="AH663" s="33"/>
      <c r="AI663" s="33"/>
      <c r="AJ663" s="33"/>
      <c r="AK663" s="33"/>
      <c r="AL663" s="33"/>
      <c r="AM663" s="33"/>
      <c r="AN663" s="33"/>
      <c r="AO663" s="33"/>
      <c r="AP663" s="8"/>
      <c r="AQ663" s="40"/>
      <c r="AR663" s="40"/>
      <c r="AS663" s="40"/>
      <c r="AT663" s="40"/>
      <c r="AU663" s="40"/>
      <c r="AV663" s="40"/>
      <c r="AW663" s="40"/>
      <c r="AX663" s="40"/>
      <c r="AY663" s="231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12"/>
      <c r="BM663" s="5"/>
      <c r="BN663" s="5"/>
      <c r="BO663" s="5"/>
    </row>
    <row r="664" spans="1:67" ht="20">
      <c r="A664" s="151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40"/>
      <c r="AB664" s="40"/>
      <c r="AC664" s="40"/>
      <c r="AD664" s="40"/>
      <c r="AE664" s="40"/>
      <c r="AF664" s="40"/>
      <c r="AG664" s="8"/>
      <c r="AH664" s="33"/>
      <c r="AI664" s="33"/>
      <c r="AJ664" s="33"/>
      <c r="AK664" s="33"/>
      <c r="AL664" s="33"/>
      <c r="AM664" s="33"/>
      <c r="AN664" s="33"/>
      <c r="AO664" s="33"/>
      <c r="AP664" s="8"/>
      <c r="AQ664" s="40"/>
      <c r="AR664" s="40"/>
      <c r="AS664" s="40"/>
      <c r="AT664" s="40"/>
      <c r="AU664" s="40"/>
      <c r="AV664" s="40"/>
      <c r="AW664" s="40"/>
      <c r="AX664" s="40"/>
      <c r="AY664" s="231"/>
      <c r="AZ664" s="5"/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  <c r="BL664" s="12"/>
      <c r="BM664" s="5"/>
      <c r="BN664" s="5"/>
      <c r="BO664" s="5"/>
    </row>
    <row r="665" spans="1:67" ht="20">
      <c r="A665" s="151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40"/>
      <c r="AB665" s="40"/>
      <c r="AC665" s="40"/>
      <c r="AD665" s="40"/>
      <c r="AE665" s="40"/>
      <c r="AF665" s="40"/>
      <c r="AG665" s="8"/>
      <c r="AH665" s="33"/>
      <c r="AI665" s="33"/>
      <c r="AJ665" s="33"/>
      <c r="AK665" s="33"/>
      <c r="AL665" s="33"/>
      <c r="AM665" s="33"/>
      <c r="AN665" s="33"/>
      <c r="AO665" s="33"/>
      <c r="AP665" s="8"/>
      <c r="AQ665" s="40"/>
      <c r="AR665" s="40"/>
      <c r="AS665" s="40"/>
      <c r="AT665" s="40"/>
      <c r="AU665" s="40"/>
      <c r="AV665" s="40"/>
      <c r="AW665" s="40"/>
      <c r="AX665" s="40"/>
      <c r="AY665" s="231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12"/>
      <c r="BM665" s="5"/>
      <c r="BN665" s="5"/>
      <c r="BO665" s="5"/>
    </row>
    <row r="666" spans="1:67" ht="20">
      <c r="A666" s="151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40"/>
      <c r="AB666" s="40"/>
      <c r="AC666" s="40"/>
      <c r="AD666" s="40"/>
      <c r="AE666" s="40"/>
      <c r="AF666" s="40"/>
      <c r="AG666" s="8"/>
      <c r="AH666" s="33"/>
      <c r="AI666" s="33"/>
      <c r="AJ666" s="33"/>
      <c r="AK666" s="33"/>
      <c r="AL666" s="33"/>
      <c r="AM666" s="33"/>
      <c r="AN666" s="33"/>
      <c r="AO666" s="33"/>
      <c r="AP666" s="8"/>
      <c r="AQ666" s="40"/>
      <c r="AR666" s="40"/>
      <c r="AS666" s="40"/>
      <c r="AT666" s="40"/>
      <c r="AU666" s="40"/>
      <c r="AV666" s="40"/>
      <c r="AW666" s="40"/>
      <c r="AX666" s="40"/>
      <c r="AY666" s="231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12"/>
      <c r="BM666" s="5"/>
      <c r="BN666" s="5"/>
      <c r="BO666" s="5"/>
    </row>
    <row r="667" spans="1:67" ht="20">
      <c r="A667" s="151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40"/>
      <c r="AB667" s="40"/>
      <c r="AC667" s="40"/>
      <c r="AD667" s="40"/>
      <c r="AE667" s="40"/>
      <c r="AF667" s="40"/>
      <c r="AG667" s="8"/>
      <c r="AH667" s="33"/>
      <c r="AI667" s="33"/>
      <c r="AJ667" s="33"/>
      <c r="AK667" s="33"/>
      <c r="AL667" s="33"/>
      <c r="AM667" s="33"/>
      <c r="AN667" s="33"/>
      <c r="AO667" s="33"/>
      <c r="AP667" s="8"/>
      <c r="AQ667" s="40"/>
      <c r="AR667" s="40"/>
      <c r="AS667" s="40"/>
      <c r="AT667" s="40"/>
      <c r="AU667" s="40"/>
      <c r="AV667" s="40"/>
      <c r="AW667" s="40"/>
      <c r="AX667" s="40"/>
      <c r="AY667" s="231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12"/>
      <c r="BM667" s="5"/>
      <c r="BN667" s="5"/>
      <c r="BO667" s="5"/>
    </row>
    <row r="668" spans="1:67" ht="20">
      <c r="A668" s="151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40"/>
      <c r="AB668" s="40"/>
      <c r="AC668" s="40"/>
      <c r="AD668" s="40"/>
      <c r="AE668" s="40"/>
      <c r="AF668" s="40"/>
      <c r="AG668" s="8"/>
      <c r="AH668" s="33"/>
      <c r="AI668" s="33"/>
      <c r="AJ668" s="33"/>
      <c r="AK668" s="33"/>
      <c r="AL668" s="33"/>
      <c r="AM668" s="33"/>
      <c r="AN668" s="33"/>
      <c r="AO668" s="33"/>
      <c r="AP668" s="8"/>
      <c r="AQ668" s="40"/>
      <c r="AR668" s="40"/>
      <c r="AS668" s="40"/>
      <c r="AT668" s="40"/>
      <c r="AU668" s="40"/>
      <c r="AV668" s="40"/>
      <c r="AW668" s="40"/>
      <c r="AX668" s="40"/>
      <c r="AY668" s="231"/>
      <c r="AZ668" s="5"/>
      <c r="BA668" s="5"/>
      <c r="BB668" s="5"/>
      <c r="BC668" s="5"/>
      <c r="BD668" s="5"/>
      <c r="BE668" s="5"/>
      <c r="BF668" s="5"/>
      <c r="BG668" s="5"/>
      <c r="BH668" s="5"/>
      <c r="BI668" s="5"/>
      <c r="BJ668" s="5"/>
      <c r="BK668" s="5"/>
      <c r="BL668" s="12"/>
      <c r="BM668" s="5"/>
      <c r="BN668" s="5"/>
      <c r="BO668" s="5"/>
    </row>
    <row r="669" spans="1:67" ht="20">
      <c r="A669" s="151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40"/>
      <c r="AB669" s="40"/>
      <c r="AC669" s="40"/>
      <c r="AD669" s="40"/>
      <c r="AE669" s="40"/>
      <c r="AF669" s="40"/>
      <c r="AG669" s="8"/>
      <c r="AH669" s="33"/>
      <c r="AI669" s="33"/>
      <c r="AJ669" s="33"/>
      <c r="AK669" s="33"/>
      <c r="AL669" s="33"/>
      <c r="AM669" s="33"/>
      <c r="AN669" s="33"/>
      <c r="AO669" s="33"/>
      <c r="AP669" s="8"/>
      <c r="AQ669" s="40"/>
      <c r="AR669" s="40"/>
      <c r="AS669" s="40"/>
      <c r="AT669" s="40"/>
      <c r="AU669" s="40"/>
      <c r="AV669" s="40"/>
      <c r="AW669" s="40"/>
      <c r="AX669" s="40"/>
      <c r="AY669" s="231"/>
      <c r="AZ669" s="5"/>
      <c r="BA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  <c r="BL669" s="12"/>
      <c r="BM669" s="5"/>
      <c r="BN669" s="5"/>
      <c r="BO669" s="5"/>
    </row>
    <row r="670" spans="1:67" ht="20">
      <c r="A670" s="151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40"/>
      <c r="AB670" s="40"/>
      <c r="AC670" s="40"/>
      <c r="AD670" s="40"/>
      <c r="AE670" s="40"/>
      <c r="AF670" s="40"/>
      <c r="AG670" s="8"/>
      <c r="AH670" s="33"/>
      <c r="AI670" s="33"/>
      <c r="AJ670" s="33"/>
      <c r="AK670" s="33"/>
      <c r="AL670" s="33"/>
      <c r="AM670" s="33"/>
      <c r="AN670" s="33"/>
      <c r="AO670" s="33"/>
      <c r="AP670" s="8"/>
      <c r="AQ670" s="40"/>
      <c r="AR670" s="40"/>
      <c r="AS670" s="40"/>
      <c r="AT670" s="40"/>
      <c r="AU670" s="40"/>
      <c r="AV670" s="40"/>
      <c r="AW670" s="40"/>
      <c r="AX670" s="40"/>
      <c r="AY670" s="231"/>
      <c r="AZ670" s="5"/>
      <c r="BA670" s="5"/>
      <c r="BB670" s="5"/>
      <c r="BC670" s="5"/>
      <c r="BD670" s="5"/>
      <c r="BE670" s="5"/>
      <c r="BF670" s="5"/>
      <c r="BG670" s="5"/>
      <c r="BH670" s="5"/>
      <c r="BI670" s="5"/>
      <c r="BJ670" s="5"/>
      <c r="BK670" s="5"/>
      <c r="BL670" s="12"/>
      <c r="BM670" s="5"/>
      <c r="BN670" s="5"/>
      <c r="BO670" s="5"/>
    </row>
    <row r="671" spans="1:67" ht="20">
      <c r="A671" s="151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40"/>
      <c r="AB671" s="40"/>
      <c r="AC671" s="40"/>
      <c r="AD671" s="40"/>
      <c r="AE671" s="40"/>
      <c r="AF671" s="40"/>
      <c r="AG671" s="8"/>
      <c r="AH671" s="33"/>
      <c r="AI671" s="33"/>
      <c r="AJ671" s="33"/>
      <c r="AK671" s="33"/>
      <c r="AL671" s="33"/>
      <c r="AM671" s="33"/>
      <c r="AN671" s="33"/>
      <c r="AO671" s="33"/>
      <c r="AP671" s="8"/>
      <c r="AQ671" s="40"/>
      <c r="AR671" s="40"/>
      <c r="AS671" s="40"/>
      <c r="AT671" s="40"/>
      <c r="AU671" s="40"/>
      <c r="AV671" s="40"/>
      <c r="AW671" s="40"/>
      <c r="AX671" s="40"/>
      <c r="AY671" s="231"/>
      <c r="AZ671" s="5"/>
      <c r="BA671" s="5"/>
      <c r="BB671" s="5"/>
      <c r="BC671" s="5"/>
      <c r="BD671" s="5"/>
      <c r="BE671" s="5"/>
      <c r="BF671" s="5"/>
      <c r="BG671" s="5"/>
      <c r="BH671" s="5"/>
      <c r="BI671" s="5"/>
      <c r="BJ671" s="5"/>
      <c r="BK671" s="5"/>
      <c r="BL671" s="12"/>
      <c r="BM671" s="5"/>
      <c r="BN671" s="5"/>
      <c r="BO671" s="5"/>
    </row>
    <row r="672" spans="1:67" ht="20">
      <c r="A672" s="151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40"/>
      <c r="AB672" s="40"/>
      <c r="AC672" s="40"/>
      <c r="AD672" s="40"/>
      <c r="AE672" s="40"/>
      <c r="AF672" s="40"/>
      <c r="AG672" s="8"/>
      <c r="AH672" s="33"/>
      <c r="AI672" s="33"/>
      <c r="AJ672" s="33"/>
      <c r="AK672" s="33"/>
      <c r="AL672" s="33"/>
      <c r="AM672" s="33"/>
      <c r="AN672" s="33"/>
      <c r="AO672" s="33"/>
      <c r="AP672" s="8"/>
      <c r="AQ672" s="40"/>
      <c r="AR672" s="40"/>
      <c r="AS672" s="40"/>
      <c r="AT672" s="40"/>
      <c r="AU672" s="40"/>
      <c r="AV672" s="40"/>
      <c r="AW672" s="40"/>
      <c r="AX672" s="40"/>
      <c r="AY672" s="231"/>
      <c r="AZ672" s="5"/>
      <c r="BA672" s="5"/>
      <c r="BB672" s="5"/>
      <c r="BC672" s="5"/>
      <c r="BD672" s="5"/>
      <c r="BE672" s="5"/>
      <c r="BF672" s="5"/>
      <c r="BG672" s="5"/>
      <c r="BH672" s="5"/>
      <c r="BI672" s="5"/>
      <c r="BJ672" s="5"/>
      <c r="BK672" s="5"/>
      <c r="BL672" s="12"/>
      <c r="BM672" s="5"/>
      <c r="BN672" s="5"/>
      <c r="BO672" s="5"/>
    </row>
    <row r="673" spans="1:67" ht="20">
      <c r="A673" s="151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40"/>
      <c r="AB673" s="40"/>
      <c r="AC673" s="40"/>
      <c r="AD673" s="40"/>
      <c r="AE673" s="40"/>
      <c r="AF673" s="40"/>
      <c r="AG673" s="8"/>
      <c r="AH673" s="33"/>
      <c r="AI673" s="33"/>
      <c r="AJ673" s="33"/>
      <c r="AK673" s="33"/>
      <c r="AL673" s="33"/>
      <c r="AM673" s="33"/>
      <c r="AN673" s="33"/>
      <c r="AO673" s="33"/>
      <c r="AP673" s="8"/>
      <c r="AQ673" s="40"/>
      <c r="AR673" s="40"/>
      <c r="AS673" s="40"/>
      <c r="AT673" s="40"/>
      <c r="AU673" s="40"/>
      <c r="AV673" s="40"/>
      <c r="AW673" s="40"/>
      <c r="AX673" s="40"/>
      <c r="AY673" s="231"/>
      <c r="AZ673" s="5"/>
      <c r="BA673" s="5"/>
      <c r="BB673" s="5"/>
      <c r="BC673" s="5"/>
      <c r="BD673" s="5"/>
      <c r="BE673" s="5"/>
      <c r="BF673" s="5"/>
      <c r="BG673" s="5"/>
      <c r="BH673" s="5"/>
      <c r="BI673" s="5"/>
      <c r="BJ673" s="5"/>
      <c r="BK673" s="5"/>
      <c r="BL673" s="12"/>
      <c r="BM673" s="5"/>
      <c r="BN673" s="5"/>
      <c r="BO673" s="5"/>
    </row>
    <row r="674" spans="1:67" ht="20">
      <c r="A674" s="151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40"/>
      <c r="AB674" s="40"/>
      <c r="AC674" s="40"/>
      <c r="AD674" s="40"/>
      <c r="AE674" s="40"/>
      <c r="AF674" s="40"/>
      <c r="AG674" s="8"/>
      <c r="AH674" s="33"/>
      <c r="AI674" s="33"/>
      <c r="AJ674" s="33"/>
      <c r="AK674" s="33"/>
      <c r="AL674" s="33"/>
      <c r="AM674" s="33"/>
      <c r="AN674" s="33"/>
      <c r="AO674" s="33"/>
      <c r="AP674" s="8"/>
      <c r="AQ674" s="40"/>
      <c r="AR674" s="40"/>
      <c r="AS674" s="40"/>
      <c r="AT674" s="40"/>
      <c r="AU674" s="40"/>
      <c r="AV674" s="40"/>
      <c r="AW674" s="40"/>
      <c r="AX674" s="40"/>
      <c r="AY674" s="231"/>
      <c r="AZ674" s="5"/>
      <c r="BA674" s="5"/>
      <c r="BB674" s="5"/>
      <c r="BC674" s="5"/>
      <c r="BD674" s="5"/>
      <c r="BE674" s="5"/>
      <c r="BF674" s="5"/>
      <c r="BG674" s="5"/>
      <c r="BH674" s="5"/>
      <c r="BI674" s="5"/>
      <c r="BJ674" s="5"/>
      <c r="BK674" s="5"/>
      <c r="BL674" s="12"/>
      <c r="BM674" s="5"/>
      <c r="BN674" s="5"/>
      <c r="BO674" s="5"/>
    </row>
    <row r="675" spans="1:67" ht="20">
      <c r="A675" s="151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40"/>
      <c r="AB675" s="40"/>
      <c r="AC675" s="40"/>
      <c r="AD675" s="40"/>
      <c r="AE675" s="40"/>
      <c r="AF675" s="40"/>
      <c r="AG675" s="8"/>
      <c r="AH675" s="33"/>
      <c r="AI675" s="33"/>
      <c r="AJ675" s="33"/>
      <c r="AK675" s="33"/>
      <c r="AL675" s="33"/>
      <c r="AM675" s="33"/>
      <c r="AN675" s="33"/>
      <c r="AO675" s="33"/>
      <c r="AP675" s="8"/>
      <c r="AQ675" s="40"/>
      <c r="AR675" s="40"/>
      <c r="AS675" s="40"/>
      <c r="AT675" s="40"/>
      <c r="AU675" s="40"/>
      <c r="AV675" s="40"/>
      <c r="AW675" s="40"/>
      <c r="AX675" s="40"/>
      <c r="AY675" s="231"/>
      <c r="AZ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  <c r="BL675" s="12"/>
      <c r="BM675" s="5"/>
      <c r="BN675" s="5"/>
      <c r="BO675" s="5"/>
    </row>
    <row r="676" spans="1:67" ht="20">
      <c r="A676" s="151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40"/>
      <c r="AB676" s="40"/>
      <c r="AC676" s="40"/>
      <c r="AD676" s="40"/>
      <c r="AE676" s="40"/>
      <c r="AF676" s="40"/>
      <c r="AG676" s="8"/>
      <c r="AH676" s="33"/>
      <c r="AI676" s="33"/>
      <c r="AJ676" s="33"/>
      <c r="AK676" s="33"/>
      <c r="AL676" s="33"/>
      <c r="AM676" s="33"/>
      <c r="AN676" s="33"/>
      <c r="AO676" s="33"/>
      <c r="AP676" s="8"/>
      <c r="AQ676" s="40"/>
      <c r="AR676" s="40"/>
      <c r="AS676" s="40"/>
      <c r="AT676" s="40"/>
      <c r="AU676" s="40"/>
      <c r="AV676" s="40"/>
      <c r="AW676" s="40"/>
      <c r="AX676" s="40"/>
      <c r="AY676" s="231"/>
      <c r="AZ676" s="5"/>
      <c r="BA676" s="5"/>
      <c r="BB676" s="5"/>
      <c r="BC676" s="5"/>
      <c r="BD676" s="5"/>
      <c r="BE676" s="5"/>
      <c r="BF676" s="5"/>
      <c r="BG676" s="5"/>
      <c r="BH676" s="5"/>
      <c r="BI676" s="5"/>
      <c r="BJ676" s="5"/>
      <c r="BK676" s="5"/>
      <c r="BL676" s="12"/>
      <c r="BM676" s="5"/>
      <c r="BN676" s="5"/>
      <c r="BO676" s="5"/>
    </row>
    <row r="677" spans="1:67" ht="20">
      <c r="A677" s="151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40"/>
      <c r="AB677" s="40"/>
      <c r="AC677" s="40"/>
      <c r="AD677" s="40"/>
      <c r="AE677" s="40"/>
      <c r="AF677" s="40"/>
      <c r="AG677" s="8"/>
      <c r="AH677" s="33"/>
      <c r="AI677" s="33"/>
      <c r="AJ677" s="33"/>
      <c r="AK677" s="33"/>
      <c r="AL677" s="33"/>
      <c r="AM677" s="33"/>
      <c r="AN677" s="33"/>
      <c r="AO677" s="33"/>
      <c r="AP677" s="8"/>
      <c r="AQ677" s="40"/>
      <c r="AR677" s="40"/>
      <c r="AS677" s="40"/>
      <c r="AT677" s="40"/>
      <c r="AU677" s="40"/>
      <c r="AV677" s="40"/>
      <c r="AW677" s="40"/>
      <c r="AX677" s="40"/>
      <c r="AY677" s="231"/>
      <c r="AZ677" s="5"/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  <c r="BL677" s="12"/>
      <c r="BM677" s="5"/>
      <c r="BN677" s="5"/>
      <c r="BO677" s="5"/>
    </row>
    <row r="678" spans="1:67" ht="20">
      <c r="A678" s="151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40"/>
      <c r="AB678" s="40"/>
      <c r="AC678" s="40"/>
      <c r="AD678" s="40"/>
      <c r="AE678" s="40"/>
      <c r="AF678" s="40"/>
      <c r="AG678" s="8"/>
      <c r="AH678" s="33"/>
      <c r="AI678" s="33"/>
      <c r="AJ678" s="33"/>
      <c r="AK678" s="33"/>
      <c r="AL678" s="33"/>
      <c r="AM678" s="33"/>
      <c r="AN678" s="33"/>
      <c r="AO678" s="33"/>
      <c r="AP678" s="8"/>
      <c r="AQ678" s="40"/>
      <c r="AR678" s="40"/>
      <c r="AS678" s="40"/>
      <c r="AT678" s="40"/>
      <c r="AU678" s="40"/>
      <c r="AV678" s="40"/>
      <c r="AW678" s="40"/>
      <c r="AX678" s="40"/>
      <c r="AY678" s="231"/>
      <c r="AZ678" s="5"/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  <c r="BL678" s="12"/>
      <c r="BM678" s="5"/>
      <c r="BN678" s="5"/>
      <c r="BO678" s="5"/>
    </row>
    <row r="679" spans="1:67" ht="20">
      <c r="A679" s="151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40"/>
      <c r="AB679" s="40"/>
      <c r="AC679" s="40"/>
      <c r="AD679" s="40"/>
      <c r="AE679" s="40"/>
      <c r="AF679" s="40"/>
      <c r="AG679" s="8"/>
      <c r="AH679" s="33"/>
      <c r="AI679" s="33"/>
      <c r="AJ679" s="33"/>
      <c r="AK679" s="33"/>
      <c r="AL679" s="33"/>
      <c r="AM679" s="33"/>
      <c r="AN679" s="33"/>
      <c r="AO679" s="33"/>
      <c r="AP679" s="8"/>
      <c r="AQ679" s="40"/>
      <c r="AR679" s="40"/>
      <c r="AS679" s="40"/>
      <c r="AT679" s="40"/>
      <c r="AU679" s="40"/>
      <c r="AV679" s="40"/>
      <c r="AW679" s="40"/>
      <c r="AX679" s="40"/>
      <c r="AY679" s="231"/>
      <c r="AZ679" s="5"/>
      <c r="BA679" s="5"/>
      <c r="BB679" s="5"/>
      <c r="BC679" s="5"/>
      <c r="BD679" s="5"/>
      <c r="BE679" s="5"/>
      <c r="BF679" s="5"/>
      <c r="BG679" s="5"/>
      <c r="BH679" s="5"/>
      <c r="BI679" s="5"/>
      <c r="BJ679" s="5"/>
      <c r="BK679" s="5"/>
      <c r="BL679" s="12"/>
      <c r="BM679" s="5"/>
      <c r="BN679" s="5"/>
      <c r="BO679" s="5"/>
    </row>
    <row r="680" spans="1:67" ht="20">
      <c r="A680" s="151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40"/>
      <c r="AB680" s="40"/>
      <c r="AC680" s="40"/>
      <c r="AD680" s="40"/>
      <c r="AE680" s="40"/>
      <c r="AF680" s="40"/>
      <c r="AG680" s="8"/>
      <c r="AH680" s="33"/>
      <c r="AI680" s="33"/>
      <c r="AJ680" s="33"/>
      <c r="AK680" s="33"/>
      <c r="AL680" s="33"/>
      <c r="AM680" s="33"/>
      <c r="AN680" s="33"/>
      <c r="AO680" s="33"/>
      <c r="AP680" s="8"/>
      <c r="AQ680" s="40"/>
      <c r="AR680" s="40"/>
      <c r="AS680" s="40"/>
      <c r="AT680" s="40"/>
      <c r="AU680" s="40"/>
      <c r="AV680" s="40"/>
      <c r="AW680" s="40"/>
      <c r="AX680" s="40"/>
      <c r="AY680" s="231"/>
      <c r="AZ680" s="5"/>
      <c r="BA680" s="5"/>
      <c r="BB680" s="5"/>
      <c r="BC680" s="5"/>
      <c r="BD680" s="5"/>
      <c r="BE680" s="5"/>
      <c r="BF680" s="5"/>
      <c r="BG680" s="5"/>
      <c r="BH680" s="5"/>
      <c r="BI680" s="5"/>
      <c r="BJ680" s="5"/>
      <c r="BK680" s="5"/>
      <c r="BL680" s="12"/>
      <c r="BM680" s="5"/>
      <c r="BN680" s="5"/>
      <c r="BO680" s="5"/>
    </row>
    <row r="681" spans="1:67" ht="20">
      <c r="A681" s="151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40"/>
      <c r="AB681" s="40"/>
      <c r="AC681" s="40"/>
      <c r="AD681" s="40"/>
      <c r="AE681" s="40"/>
      <c r="AF681" s="40"/>
      <c r="AG681" s="8"/>
      <c r="AH681" s="33"/>
      <c r="AI681" s="33"/>
      <c r="AJ681" s="33"/>
      <c r="AK681" s="33"/>
      <c r="AL681" s="33"/>
      <c r="AM681" s="33"/>
      <c r="AN681" s="33"/>
      <c r="AO681" s="33"/>
      <c r="AP681" s="8"/>
      <c r="AQ681" s="40"/>
      <c r="AR681" s="40"/>
      <c r="AS681" s="40"/>
      <c r="AT681" s="40"/>
      <c r="AU681" s="40"/>
      <c r="AV681" s="40"/>
      <c r="AW681" s="40"/>
      <c r="AX681" s="40"/>
      <c r="AY681" s="231"/>
      <c r="AZ681" s="5"/>
      <c r="BA681" s="5"/>
      <c r="BB681" s="5"/>
      <c r="BC681" s="5"/>
      <c r="BD681" s="5"/>
      <c r="BE681" s="5"/>
      <c r="BF681" s="5"/>
      <c r="BG681" s="5"/>
      <c r="BH681" s="5"/>
      <c r="BI681" s="5"/>
      <c r="BJ681" s="5"/>
      <c r="BK681" s="5"/>
      <c r="BL681" s="12"/>
      <c r="BM681" s="5"/>
      <c r="BN681" s="5"/>
      <c r="BO681" s="5"/>
    </row>
    <row r="682" spans="1:67" ht="20">
      <c r="A682" s="151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40"/>
      <c r="AB682" s="40"/>
      <c r="AC682" s="40"/>
      <c r="AD682" s="40"/>
      <c r="AE682" s="40"/>
      <c r="AF682" s="40"/>
      <c r="AG682" s="8"/>
      <c r="AH682" s="33"/>
      <c r="AI682" s="33"/>
      <c r="AJ682" s="33"/>
      <c r="AK682" s="33"/>
      <c r="AL682" s="33"/>
      <c r="AM682" s="33"/>
      <c r="AN682" s="33"/>
      <c r="AO682" s="33"/>
      <c r="AP682" s="8"/>
      <c r="AQ682" s="40"/>
      <c r="AR682" s="40"/>
      <c r="AS682" s="40"/>
      <c r="AT682" s="40"/>
      <c r="AU682" s="40"/>
      <c r="AV682" s="40"/>
      <c r="AW682" s="40"/>
      <c r="AX682" s="40"/>
      <c r="AY682" s="231"/>
      <c r="AZ682" s="5"/>
      <c r="BA682" s="5"/>
      <c r="BB682" s="5"/>
      <c r="BC682" s="5"/>
      <c r="BD682" s="5"/>
      <c r="BE682" s="5"/>
      <c r="BF682" s="5"/>
      <c r="BG682" s="5"/>
      <c r="BH682" s="5"/>
      <c r="BI682" s="5"/>
      <c r="BJ682" s="5"/>
      <c r="BK682" s="5"/>
      <c r="BL682" s="12"/>
      <c r="BM682" s="5"/>
      <c r="BN682" s="5"/>
      <c r="BO682" s="5"/>
    </row>
    <row r="683" spans="1:67" ht="20">
      <c r="A683" s="151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40"/>
      <c r="AB683" s="40"/>
      <c r="AC683" s="40"/>
      <c r="AD683" s="40"/>
      <c r="AE683" s="40"/>
      <c r="AF683" s="40"/>
      <c r="AG683" s="8"/>
      <c r="AH683" s="33"/>
      <c r="AI683" s="33"/>
      <c r="AJ683" s="33"/>
      <c r="AK683" s="33"/>
      <c r="AL683" s="33"/>
      <c r="AM683" s="33"/>
      <c r="AN683" s="33"/>
      <c r="AO683" s="33"/>
      <c r="AP683" s="8"/>
      <c r="AQ683" s="40"/>
      <c r="AR683" s="40"/>
      <c r="AS683" s="40"/>
      <c r="AT683" s="40"/>
      <c r="AU683" s="40"/>
      <c r="AV683" s="40"/>
      <c r="AW683" s="40"/>
      <c r="AX683" s="40"/>
      <c r="AY683" s="231"/>
      <c r="AZ683" s="5"/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  <c r="BL683" s="12"/>
      <c r="BM683" s="5"/>
      <c r="BN683" s="5"/>
      <c r="BO683" s="5"/>
    </row>
    <row r="684" spans="1:67" ht="20">
      <c r="A684" s="151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40"/>
      <c r="AB684" s="40"/>
      <c r="AC684" s="40"/>
      <c r="AD684" s="40"/>
      <c r="AE684" s="40"/>
      <c r="AF684" s="40"/>
      <c r="AG684" s="8"/>
      <c r="AH684" s="33"/>
      <c r="AI684" s="33"/>
      <c r="AJ684" s="33"/>
      <c r="AK684" s="33"/>
      <c r="AL684" s="33"/>
      <c r="AM684" s="33"/>
      <c r="AN684" s="33"/>
      <c r="AO684" s="33"/>
      <c r="AP684" s="8"/>
      <c r="AQ684" s="40"/>
      <c r="AR684" s="40"/>
      <c r="AS684" s="40"/>
      <c r="AT684" s="40"/>
      <c r="AU684" s="40"/>
      <c r="AV684" s="40"/>
      <c r="AW684" s="40"/>
      <c r="AX684" s="40"/>
      <c r="AY684" s="231"/>
      <c r="AZ684" s="5"/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  <c r="BL684" s="12"/>
      <c r="BM684" s="5"/>
      <c r="BN684" s="5"/>
      <c r="BO684" s="5"/>
    </row>
    <row r="685" spans="1:67" ht="20">
      <c r="A685" s="151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40"/>
      <c r="AB685" s="40"/>
      <c r="AC685" s="40"/>
      <c r="AD685" s="40"/>
      <c r="AE685" s="40"/>
      <c r="AF685" s="40"/>
      <c r="AG685" s="8"/>
      <c r="AH685" s="33"/>
      <c r="AI685" s="33"/>
      <c r="AJ685" s="33"/>
      <c r="AK685" s="33"/>
      <c r="AL685" s="33"/>
      <c r="AM685" s="33"/>
      <c r="AN685" s="33"/>
      <c r="AO685" s="33"/>
      <c r="AP685" s="8"/>
      <c r="AQ685" s="40"/>
      <c r="AR685" s="40"/>
      <c r="AS685" s="40"/>
      <c r="AT685" s="40"/>
      <c r="AU685" s="40"/>
      <c r="AV685" s="40"/>
      <c r="AW685" s="40"/>
      <c r="AX685" s="40"/>
      <c r="AY685" s="231"/>
      <c r="AZ685" s="5"/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  <c r="BL685" s="12"/>
      <c r="BM685" s="5"/>
      <c r="BN685" s="5"/>
      <c r="BO685" s="5"/>
    </row>
    <row r="686" spans="1:67" ht="20">
      <c r="A686" s="151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40"/>
      <c r="AB686" s="40"/>
      <c r="AC686" s="40"/>
      <c r="AD686" s="40"/>
      <c r="AE686" s="40"/>
      <c r="AF686" s="40"/>
      <c r="AG686" s="8"/>
      <c r="AH686" s="33"/>
      <c r="AI686" s="33"/>
      <c r="AJ686" s="33"/>
      <c r="AK686" s="33"/>
      <c r="AL686" s="33"/>
      <c r="AM686" s="33"/>
      <c r="AN686" s="33"/>
      <c r="AO686" s="33"/>
      <c r="AP686" s="8"/>
      <c r="AQ686" s="40"/>
      <c r="AR686" s="40"/>
      <c r="AS686" s="40"/>
      <c r="AT686" s="40"/>
      <c r="AU686" s="40"/>
      <c r="AV686" s="40"/>
      <c r="AW686" s="40"/>
      <c r="AX686" s="40"/>
      <c r="AY686" s="231"/>
      <c r="AZ686" s="5"/>
      <c r="BA686" s="5"/>
      <c r="BB686" s="5"/>
      <c r="BC686" s="5"/>
      <c r="BD686" s="5"/>
      <c r="BE686" s="5"/>
      <c r="BF686" s="5"/>
      <c r="BG686" s="5"/>
      <c r="BH686" s="5"/>
      <c r="BI686" s="5"/>
      <c r="BJ686" s="5"/>
      <c r="BK686" s="5"/>
      <c r="BL686" s="12"/>
      <c r="BM686" s="5"/>
      <c r="BN686" s="5"/>
      <c r="BO686" s="5"/>
    </row>
    <row r="687" spans="1:67" ht="20">
      <c r="A687" s="151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40"/>
      <c r="AB687" s="40"/>
      <c r="AC687" s="40"/>
      <c r="AD687" s="40"/>
      <c r="AE687" s="40"/>
      <c r="AF687" s="40"/>
      <c r="AG687" s="8"/>
      <c r="AH687" s="33"/>
      <c r="AI687" s="33"/>
      <c r="AJ687" s="33"/>
      <c r="AK687" s="33"/>
      <c r="AL687" s="33"/>
      <c r="AM687" s="33"/>
      <c r="AN687" s="33"/>
      <c r="AO687" s="33"/>
      <c r="AP687" s="8"/>
      <c r="AQ687" s="40"/>
      <c r="AR687" s="40"/>
      <c r="AS687" s="40"/>
      <c r="AT687" s="40"/>
      <c r="AU687" s="40"/>
      <c r="AV687" s="40"/>
      <c r="AW687" s="40"/>
      <c r="AX687" s="40"/>
      <c r="AY687" s="231"/>
      <c r="AZ687" s="5"/>
      <c r="BA687" s="5"/>
      <c r="BB687" s="5"/>
      <c r="BC687" s="5"/>
      <c r="BD687" s="5"/>
      <c r="BE687" s="5"/>
      <c r="BF687" s="5"/>
      <c r="BG687" s="5"/>
      <c r="BH687" s="5"/>
      <c r="BI687" s="5"/>
      <c r="BJ687" s="5"/>
      <c r="BK687" s="5"/>
      <c r="BL687" s="12"/>
      <c r="BM687" s="5"/>
      <c r="BN687" s="5"/>
      <c r="BO687" s="5"/>
    </row>
    <row r="688" spans="1:67" ht="20">
      <c r="A688" s="151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40"/>
      <c r="AB688" s="40"/>
      <c r="AC688" s="40"/>
      <c r="AD688" s="40"/>
      <c r="AE688" s="40"/>
      <c r="AF688" s="40"/>
      <c r="AG688" s="8"/>
      <c r="AH688" s="33"/>
      <c r="AI688" s="33"/>
      <c r="AJ688" s="33"/>
      <c r="AK688" s="33"/>
      <c r="AL688" s="33"/>
      <c r="AM688" s="33"/>
      <c r="AN688" s="33"/>
      <c r="AO688" s="33"/>
      <c r="AP688" s="8"/>
      <c r="AQ688" s="40"/>
      <c r="AR688" s="40"/>
      <c r="AS688" s="40"/>
      <c r="AT688" s="40"/>
      <c r="AU688" s="40"/>
      <c r="AV688" s="40"/>
      <c r="AW688" s="40"/>
      <c r="AX688" s="40"/>
      <c r="AY688" s="231"/>
      <c r="AZ688" s="5"/>
      <c r="BA688" s="5"/>
      <c r="BB688" s="5"/>
      <c r="BC688" s="5"/>
      <c r="BD688" s="5"/>
      <c r="BE688" s="5"/>
      <c r="BF688" s="5"/>
      <c r="BG688" s="5"/>
      <c r="BH688" s="5"/>
      <c r="BI688" s="5"/>
      <c r="BJ688" s="5"/>
      <c r="BK688" s="5"/>
      <c r="BL688" s="12"/>
      <c r="BM688" s="5"/>
      <c r="BN688" s="5"/>
      <c r="BO688" s="5"/>
    </row>
    <row r="689" spans="1:67" ht="20">
      <c r="A689" s="151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40"/>
      <c r="AB689" s="40"/>
      <c r="AC689" s="40"/>
      <c r="AD689" s="40"/>
      <c r="AE689" s="40"/>
      <c r="AF689" s="40"/>
      <c r="AG689" s="8"/>
      <c r="AH689" s="33"/>
      <c r="AI689" s="33"/>
      <c r="AJ689" s="33"/>
      <c r="AK689" s="33"/>
      <c r="AL689" s="33"/>
      <c r="AM689" s="33"/>
      <c r="AN689" s="33"/>
      <c r="AO689" s="33"/>
      <c r="AP689" s="8"/>
      <c r="AQ689" s="40"/>
      <c r="AR689" s="40"/>
      <c r="AS689" s="40"/>
      <c r="AT689" s="40"/>
      <c r="AU689" s="40"/>
      <c r="AV689" s="40"/>
      <c r="AW689" s="40"/>
      <c r="AX689" s="40"/>
      <c r="AY689" s="231"/>
      <c r="AZ689" s="5"/>
      <c r="BA689" s="5"/>
      <c r="BB689" s="5"/>
      <c r="BC689" s="5"/>
      <c r="BD689" s="5"/>
      <c r="BE689" s="5"/>
      <c r="BF689" s="5"/>
      <c r="BG689" s="5"/>
      <c r="BH689" s="5"/>
      <c r="BI689" s="5"/>
      <c r="BJ689" s="5"/>
      <c r="BK689" s="5"/>
      <c r="BL689" s="12"/>
      <c r="BM689" s="5"/>
      <c r="BN689" s="5"/>
      <c r="BO689" s="5"/>
    </row>
    <row r="690" spans="1:67" ht="20">
      <c r="A690" s="151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40"/>
      <c r="AB690" s="40"/>
      <c r="AC690" s="40"/>
      <c r="AD690" s="40"/>
      <c r="AE690" s="40"/>
      <c r="AF690" s="40"/>
      <c r="AG690" s="8"/>
      <c r="AH690" s="33"/>
      <c r="AI690" s="33"/>
      <c r="AJ690" s="33"/>
      <c r="AK690" s="33"/>
      <c r="AL690" s="33"/>
      <c r="AM690" s="33"/>
      <c r="AN690" s="33"/>
      <c r="AO690" s="33"/>
      <c r="AP690" s="8"/>
      <c r="AQ690" s="40"/>
      <c r="AR690" s="40"/>
      <c r="AS690" s="40"/>
      <c r="AT690" s="40"/>
      <c r="AU690" s="40"/>
      <c r="AV690" s="40"/>
      <c r="AW690" s="40"/>
      <c r="AX690" s="40"/>
      <c r="AY690" s="231"/>
      <c r="AZ690" s="5"/>
      <c r="BA690" s="5"/>
      <c r="BB690" s="5"/>
      <c r="BC690" s="5"/>
      <c r="BD690" s="5"/>
      <c r="BE690" s="5"/>
      <c r="BF690" s="5"/>
      <c r="BG690" s="5"/>
      <c r="BH690" s="5"/>
      <c r="BI690" s="5"/>
      <c r="BJ690" s="5"/>
      <c r="BK690" s="5"/>
      <c r="BL690" s="12"/>
      <c r="BM690" s="5"/>
      <c r="BN690" s="5"/>
      <c r="BO690" s="5"/>
    </row>
    <row r="691" spans="1:67" ht="20">
      <c r="A691" s="151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40"/>
      <c r="AB691" s="40"/>
      <c r="AC691" s="40"/>
      <c r="AD691" s="40"/>
      <c r="AE691" s="40"/>
      <c r="AF691" s="40"/>
      <c r="AG691" s="8"/>
      <c r="AH691" s="33"/>
      <c r="AI691" s="33"/>
      <c r="AJ691" s="33"/>
      <c r="AK691" s="33"/>
      <c r="AL691" s="33"/>
      <c r="AM691" s="33"/>
      <c r="AN691" s="33"/>
      <c r="AO691" s="33"/>
      <c r="AP691" s="8"/>
      <c r="AQ691" s="40"/>
      <c r="AR691" s="40"/>
      <c r="AS691" s="40"/>
      <c r="AT691" s="40"/>
      <c r="AU691" s="40"/>
      <c r="AV691" s="40"/>
      <c r="AW691" s="40"/>
      <c r="AX691" s="40"/>
      <c r="AY691" s="231"/>
      <c r="AZ691" s="5"/>
      <c r="BA691" s="5"/>
      <c r="BB691" s="5"/>
      <c r="BC691" s="5"/>
      <c r="BD691" s="5"/>
      <c r="BE691" s="5"/>
      <c r="BF691" s="5"/>
      <c r="BG691" s="5"/>
      <c r="BH691" s="5"/>
      <c r="BI691" s="5"/>
      <c r="BJ691" s="5"/>
      <c r="BK691" s="5"/>
      <c r="BL691" s="12"/>
      <c r="BM691" s="5"/>
      <c r="BN691" s="5"/>
      <c r="BO691" s="5"/>
    </row>
    <row r="692" spans="1:67" ht="20">
      <c r="A692" s="151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40"/>
      <c r="AB692" s="40"/>
      <c r="AC692" s="40"/>
      <c r="AD692" s="40"/>
      <c r="AE692" s="40"/>
      <c r="AF692" s="40"/>
      <c r="AG692" s="8"/>
      <c r="AH692" s="33"/>
      <c r="AI692" s="33"/>
      <c r="AJ692" s="33"/>
      <c r="AK692" s="33"/>
      <c r="AL692" s="33"/>
      <c r="AM692" s="33"/>
      <c r="AN692" s="33"/>
      <c r="AO692" s="33"/>
      <c r="AP692" s="8"/>
      <c r="AQ692" s="40"/>
      <c r="AR692" s="40"/>
      <c r="AS692" s="40"/>
      <c r="AT692" s="40"/>
      <c r="AU692" s="40"/>
      <c r="AV692" s="40"/>
      <c r="AW692" s="40"/>
      <c r="AX692" s="40"/>
      <c r="AY692" s="231"/>
      <c r="AZ692" s="5"/>
      <c r="BA692" s="5"/>
      <c r="BB692" s="5"/>
      <c r="BC692" s="5"/>
      <c r="BD692" s="5"/>
      <c r="BE692" s="5"/>
      <c r="BF692" s="5"/>
      <c r="BG692" s="5"/>
      <c r="BH692" s="5"/>
      <c r="BI692" s="5"/>
      <c r="BJ692" s="5"/>
      <c r="BK692" s="5"/>
      <c r="BL692" s="12"/>
      <c r="BM692" s="5"/>
      <c r="BN692" s="5"/>
      <c r="BO692" s="5"/>
    </row>
    <row r="693" spans="1:67" ht="20">
      <c r="A693" s="151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40"/>
      <c r="AB693" s="40"/>
      <c r="AC693" s="40"/>
      <c r="AD693" s="40"/>
      <c r="AE693" s="40"/>
      <c r="AF693" s="40"/>
      <c r="AG693" s="8"/>
      <c r="AH693" s="33"/>
      <c r="AI693" s="33"/>
      <c r="AJ693" s="33"/>
      <c r="AK693" s="33"/>
      <c r="AL693" s="33"/>
      <c r="AM693" s="33"/>
      <c r="AN693" s="33"/>
      <c r="AO693" s="33"/>
      <c r="AP693" s="8"/>
      <c r="AQ693" s="40"/>
      <c r="AR693" s="40"/>
      <c r="AS693" s="40"/>
      <c r="AT693" s="40"/>
      <c r="AU693" s="40"/>
      <c r="AV693" s="40"/>
      <c r="AW693" s="40"/>
      <c r="AX693" s="40"/>
      <c r="AY693" s="231"/>
      <c r="AZ693" s="5"/>
      <c r="BA693" s="5"/>
      <c r="BB693" s="5"/>
      <c r="BC693" s="5"/>
      <c r="BD693" s="5"/>
      <c r="BE693" s="5"/>
      <c r="BF693" s="5"/>
      <c r="BG693" s="5"/>
      <c r="BH693" s="5"/>
      <c r="BI693" s="5"/>
      <c r="BJ693" s="5"/>
      <c r="BK693" s="5"/>
      <c r="BL693" s="12"/>
      <c r="BM693" s="5"/>
      <c r="BN693" s="5"/>
      <c r="BO693" s="5"/>
    </row>
    <row r="694" spans="1:67" ht="20">
      <c r="A694" s="151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40"/>
      <c r="AB694" s="40"/>
      <c r="AC694" s="40"/>
      <c r="AD694" s="40"/>
      <c r="AE694" s="40"/>
      <c r="AF694" s="40"/>
      <c r="AG694" s="8"/>
      <c r="AH694" s="33"/>
      <c r="AI694" s="33"/>
      <c r="AJ694" s="33"/>
      <c r="AK694" s="33"/>
      <c r="AL694" s="33"/>
      <c r="AM694" s="33"/>
      <c r="AN694" s="33"/>
      <c r="AO694" s="33"/>
      <c r="AP694" s="8"/>
      <c r="AQ694" s="40"/>
      <c r="AR694" s="40"/>
      <c r="AS694" s="40"/>
      <c r="AT694" s="40"/>
      <c r="AU694" s="40"/>
      <c r="AV694" s="40"/>
      <c r="AW694" s="40"/>
      <c r="AX694" s="40"/>
      <c r="AY694" s="231"/>
      <c r="AZ694" s="5"/>
      <c r="BA694" s="5"/>
      <c r="BB694" s="5"/>
      <c r="BC694" s="5"/>
      <c r="BD694" s="5"/>
      <c r="BE694" s="5"/>
      <c r="BF694" s="5"/>
      <c r="BG694" s="5"/>
      <c r="BH694" s="5"/>
      <c r="BI694" s="5"/>
      <c r="BJ694" s="5"/>
      <c r="BK694" s="5"/>
      <c r="BL694" s="12"/>
      <c r="BM694" s="5"/>
      <c r="BN694" s="5"/>
      <c r="BO694" s="5"/>
    </row>
    <row r="695" spans="1:67" ht="20">
      <c r="A695" s="151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40"/>
      <c r="AB695" s="40"/>
      <c r="AC695" s="40"/>
      <c r="AD695" s="40"/>
      <c r="AE695" s="40"/>
      <c r="AF695" s="40"/>
      <c r="AG695" s="8"/>
      <c r="AH695" s="33"/>
      <c r="AI695" s="33"/>
      <c r="AJ695" s="33"/>
      <c r="AK695" s="33"/>
      <c r="AL695" s="33"/>
      <c r="AM695" s="33"/>
      <c r="AN695" s="33"/>
      <c r="AO695" s="33"/>
      <c r="AP695" s="8"/>
      <c r="AQ695" s="40"/>
      <c r="AR695" s="40"/>
      <c r="AS695" s="40"/>
      <c r="AT695" s="40"/>
      <c r="AU695" s="40"/>
      <c r="AV695" s="40"/>
      <c r="AW695" s="40"/>
      <c r="AX695" s="40"/>
      <c r="AY695" s="231"/>
      <c r="AZ695" s="5"/>
      <c r="BA695" s="5"/>
      <c r="BB695" s="5"/>
      <c r="BC695" s="5"/>
      <c r="BD695" s="5"/>
      <c r="BE695" s="5"/>
      <c r="BF695" s="5"/>
      <c r="BG695" s="5"/>
      <c r="BH695" s="5"/>
      <c r="BI695" s="5"/>
      <c r="BJ695" s="5"/>
      <c r="BK695" s="5"/>
      <c r="BL695" s="12"/>
      <c r="BM695" s="5"/>
      <c r="BN695" s="5"/>
      <c r="BO695" s="5"/>
    </row>
    <row r="696" spans="1:67" ht="20">
      <c r="A696" s="151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40"/>
      <c r="AB696" s="40"/>
      <c r="AC696" s="40"/>
      <c r="AD696" s="40"/>
      <c r="AE696" s="40"/>
      <c r="AF696" s="40"/>
      <c r="AG696" s="8"/>
      <c r="AH696" s="33"/>
      <c r="AI696" s="33"/>
      <c r="AJ696" s="33"/>
      <c r="AK696" s="33"/>
      <c r="AL696" s="33"/>
      <c r="AM696" s="33"/>
      <c r="AN696" s="33"/>
      <c r="AO696" s="33"/>
      <c r="AP696" s="8"/>
      <c r="AQ696" s="40"/>
      <c r="AR696" s="40"/>
      <c r="AS696" s="40"/>
      <c r="AT696" s="40"/>
      <c r="AU696" s="40"/>
      <c r="AV696" s="40"/>
      <c r="AW696" s="40"/>
      <c r="AX696" s="40"/>
      <c r="AY696" s="231"/>
      <c r="AZ696" s="5"/>
      <c r="BA696" s="5"/>
      <c r="BB696" s="5"/>
      <c r="BC696" s="5"/>
      <c r="BD696" s="5"/>
      <c r="BE696" s="5"/>
      <c r="BF696" s="5"/>
      <c r="BG696" s="5"/>
      <c r="BH696" s="5"/>
      <c r="BI696" s="5"/>
      <c r="BJ696" s="5"/>
      <c r="BK696" s="5"/>
      <c r="BL696" s="12"/>
      <c r="BM696" s="5"/>
      <c r="BN696" s="5"/>
      <c r="BO696" s="5"/>
    </row>
    <row r="697" spans="1:67" ht="20">
      <c r="A697" s="151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40"/>
      <c r="AB697" s="40"/>
      <c r="AC697" s="40"/>
      <c r="AD697" s="40"/>
      <c r="AE697" s="40"/>
      <c r="AF697" s="40"/>
      <c r="AG697" s="8"/>
      <c r="AH697" s="33"/>
      <c r="AI697" s="33"/>
      <c r="AJ697" s="33"/>
      <c r="AK697" s="33"/>
      <c r="AL697" s="33"/>
      <c r="AM697" s="33"/>
      <c r="AN697" s="33"/>
      <c r="AO697" s="33"/>
      <c r="AP697" s="8"/>
      <c r="AQ697" s="40"/>
      <c r="AR697" s="40"/>
      <c r="AS697" s="40"/>
      <c r="AT697" s="40"/>
      <c r="AU697" s="40"/>
      <c r="AV697" s="40"/>
      <c r="AW697" s="40"/>
      <c r="AX697" s="40"/>
      <c r="AY697" s="231"/>
      <c r="AZ697" s="5"/>
      <c r="BA697" s="5"/>
      <c r="BB697" s="5"/>
      <c r="BC697" s="5"/>
      <c r="BD697" s="5"/>
      <c r="BE697" s="5"/>
      <c r="BF697" s="5"/>
      <c r="BG697" s="5"/>
      <c r="BH697" s="5"/>
      <c r="BI697" s="5"/>
      <c r="BJ697" s="5"/>
      <c r="BK697" s="5"/>
      <c r="BL697" s="12"/>
      <c r="BM697" s="5"/>
      <c r="BN697" s="5"/>
      <c r="BO697" s="5"/>
    </row>
    <row r="698" spans="1:67" ht="20">
      <c r="A698" s="151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40"/>
      <c r="AB698" s="40"/>
      <c r="AC698" s="40"/>
      <c r="AD698" s="40"/>
      <c r="AE698" s="40"/>
      <c r="AF698" s="40"/>
      <c r="AG698" s="8"/>
      <c r="AH698" s="33"/>
      <c r="AI698" s="33"/>
      <c r="AJ698" s="33"/>
      <c r="AK698" s="33"/>
      <c r="AL698" s="33"/>
      <c r="AM698" s="33"/>
      <c r="AN698" s="33"/>
      <c r="AO698" s="33"/>
      <c r="AP698" s="8"/>
      <c r="AQ698" s="40"/>
      <c r="AR698" s="40"/>
      <c r="AS698" s="40"/>
      <c r="AT698" s="40"/>
      <c r="AU698" s="40"/>
      <c r="AV698" s="40"/>
      <c r="AW698" s="40"/>
      <c r="AX698" s="40"/>
      <c r="AY698" s="231"/>
      <c r="AZ698" s="5"/>
      <c r="BA698" s="5"/>
      <c r="BB698" s="5"/>
      <c r="BC698" s="5"/>
      <c r="BD698" s="5"/>
      <c r="BE698" s="5"/>
      <c r="BF698" s="5"/>
      <c r="BG698" s="5"/>
      <c r="BH698" s="5"/>
      <c r="BI698" s="5"/>
      <c r="BJ698" s="5"/>
      <c r="BK698" s="5"/>
      <c r="BL698" s="12"/>
      <c r="BM698" s="5"/>
      <c r="BN698" s="5"/>
      <c r="BO698" s="5"/>
    </row>
    <row r="699" spans="1:67" ht="20">
      <c r="A699" s="151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40"/>
      <c r="AB699" s="40"/>
      <c r="AC699" s="40"/>
      <c r="AD699" s="40"/>
      <c r="AE699" s="40"/>
      <c r="AF699" s="40"/>
      <c r="AG699" s="8"/>
      <c r="AH699" s="33"/>
      <c r="AI699" s="33"/>
      <c r="AJ699" s="33"/>
      <c r="AK699" s="33"/>
      <c r="AL699" s="33"/>
      <c r="AM699" s="33"/>
      <c r="AN699" s="33"/>
      <c r="AO699" s="33"/>
      <c r="AP699" s="8"/>
      <c r="AQ699" s="40"/>
      <c r="AR699" s="40"/>
      <c r="AS699" s="40"/>
      <c r="AT699" s="40"/>
      <c r="AU699" s="40"/>
      <c r="AV699" s="40"/>
      <c r="AW699" s="40"/>
      <c r="AX699" s="40"/>
      <c r="AY699" s="231"/>
      <c r="AZ699" s="5"/>
      <c r="BA699" s="5"/>
      <c r="BB699" s="5"/>
      <c r="BC699" s="5"/>
      <c r="BD699" s="5"/>
      <c r="BE699" s="5"/>
      <c r="BF699" s="5"/>
      <c r="BG699" s="5"/>
      <c r="BH699" s="5"/>
      <c r="BI699" s="5"/>
      <c r="BJ699" s="5"/>
      <c r="BK699" s="5"/>
      <c r="BL699" s="12"/>
      <c r="BM699" s="5"/>
      <c r="BN699" s="5"/>
      <c r="BO699" s="5"/>
    </row>
    <row r="700" spans="1:67" ht="20">
      <c r="A700" s="151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40"/>
      <c r="AB700" s="40"/>
      <c r="AC700" s="40"/>
      <c r="AD700" s="40"/>
      <c r="AE700" s="40"/>
      <c r="AF700" s="40"/>
      <c r="AG700" s="8"/>
      <c r="AH700" s="33"/>
      <c r="AI700" s="33"/>
      <c r="AJ700" s="33"/>
      <c r="AK700" s="33"/>
      <c r="AL700" s="33"/>
      <c r="AM700" s="33"/>
      <c r="AN700" s="33"/>
      <c r="AO700" s="33"/>
      <c r="AP700" s="8"/>
      <c r="AQ700" s="40"/>
      <c r="AR700" s="40"/>
      <c r="AS700" s="40"/>
      <c r="AT700" s="40"/>
      <c r="AU700" s="40"/>
      <c r="AV700" s="40"/>
      <c r="AW700" s="40"/>
      <c r="AX700" s="40"/>
      <c r="AY700" s="231"/>
      <c r="AZ700" s="5"/>
      <c r="BA700" s="5"/>
      <c r="BB700" s="5"/>
      <c r="BC700" s="5"/>
      <c r="BD700" s="5"/>
      <c r="BE700" s="5"/>
      <c r="BF700" s="5"/>
      <c r="BG700" s="5"/>
      <c r="BH700" s="5"/>
      <c r="BI700" s="5"/>
      <c r="BJ700" s="5"/>
      <c r="BK700" s="5"/>
      <c r="BL700" s="12"/>
      <c r="BM700" s="5"/>
      <c r="BN700" s="5"/>
      <c r="BO700" s="5"/>
    </row>
    <row r="701" spans="1:67" ht="20">
      <c r="A701" s="151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40"/>
      <c r="AB701" s="40"/>
      <c r="AC701" s="40"/>
      <c r="AD701" s="40"/>
      <c r="AE701" s="40"/>
      <c r="AF701" s="40"/>
      <c r="AG701" s="8"/>
      <c r="AH701" s="33"/>
      <c r="AI701" s="33"/>
      <c r="AJ701" s="33"/>
      <c r="AK701" s="33"/>
      <c r="AL701" s="33"/>
      <c r="AM701" s="33"/>
      <c r="AN701" s="33"/>
      <c r="AO701" s="33"/>
      <c r="AP701" s="8"/>
      <c r="AQ701" s="40"/>
      <c r="AR701" s="40"/>
      <c r="AS701" s="40"/>
      <c r="AT701" s="40"/>
      <c r="AU701" s="40"/>
      <c r="AV701" s="40"/>
      <c r="AW701" s="40"/>
      <c r="AX701" s="40"/>
      <c r="AY701" s="231"/>
      <c r="AZ701" s="5"/>
      <c r="BA701" s="5"/>
      <c r="BB701" s="5"/>
      <c r="BC701" s="5"/>
      <c r="BD701" s="5"/>
      <c r="BE701" s="5"/>
      <c r="BF701" s="5"/>
      <c r="BG701" s="5"/>
      <c r="BH701" s="5"/>
      <c r="BI701" s="5"/>
      <c r="BJ701" s="5"/>
      <c r="BK701" s="5"/>
      <c r="BL701" s="12"/>
      <c r="BM701" s="5"/>
      <c r="BN701" s="5"/>
      <c r="BO701" s="5"/>
    </row>
    <row r="702" spans="1:67" ht="20">
      <c r="A702" s="151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40"/>
      <c r="AB702" s="40"/>
      <c r="AC702" s="40"/>
      <c r="AD702" s="40"/>
      <c r="AE702" s="40"/>
      <c r="AF702" s="40"/>
      <c r="AG702" s="8"/>
      <c r="AH702" s="33"/>
      <c r="AI702" s="33"/>
      <c r="AJ702" s="33"/>
      <c r="AK702" s="33"/>
      <c r="AL702" s="33"/>
      <c r="AM702" s="33"/>
      <c r="AN702" s="33"/>
      <c r="AO702" s="33"/>
      <c r="AP702" s="8"/>
      <c r="AQ702" s="40"/>
      <c r="AR702" s="40"/>
      <c r="AS702" s="40"/>
      <c r="AT702" s="40"/>
      <c r="AU702" s="40"/>
      <c r="AV702" s="40"/>
      <c r="AW702" s="40"/>
      <c r="AX702" s="40"/>
      <c r="AY702" s="231"/>
      <c r="AZ702" s="5"/>
      <c r="BA702" s="5"/>
      <c r="BB702" s="5"/>
      <c r="BC702" s="5"/>
      <c r="BD702" s="5"/>
      <c r="BE702" s="5"/>
      <c r="BF702" s="5"/>
      <c r="BG702" s="5"/>
      <c r="BH702" s="5"/>
      <c r="BI702" s="5"/>
      <c r="BJ702" s="5"/>
      <c r="BK702" s="5"/>
      <c r="BL702" s="12"/>
      <c r="BM702" s="5"/>
      <c r="BN702" s="5"/>
      <c r="BO702" s="5"/>
    </row>
    <row r="703" spans="1:67" ht="20">
      <c r="A703" s="151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40"/>
      <c r="AB703" s="40"/>
      <c r="AC703" s="40"/>
      <c r="AD703" s="40"/>
      <c r="AE703" s="40"/>
      <c r="AF703" s="40"/>
      <c r="AG703" s="8"/>
      <c r="AH703" s="33"/>
      <c r="AI703" s="33"/>
      <c r="AJ703" s="33"/>
      <c r="AK703" s="33"/>
      <c r="AL703" s="33"/>
      <c r="AM703" s="33"/>
      <c r="AN703" s="33"/>
      <c r="AO703" s="33"/>
      <c r="AP703" s="8"/>
      <c r="AQ703" s="40"/>
      <c r="AR703" s="40"/>
      <c r="AS703" s="40"/>
      <c r="AT703" s="40"/>
      <c r="AU703" s="40"/>
      <c r="AV703" s="40"/>
      <c r="AW703" s="40"/>
      <c r="AX703" s="40"/>
      <c r="AY703" s="231"/>
      <c r="AZ703" s="5"/>
      <c r="BA703" s="5"/>
      <c r="BB703" s="5"/>
      <c r="BC703" s="5"/>
      <c r="BD703" s="5"/>
      <c r="BE703" s="5"/>
      <c r="BF703" s="5"/>
      <c r="BG703" s="5"/>
      <c r="BH703" s="5"/>
      <c r="BI703" s="5"/>
      <c r="BJ703" s="5"/>
      <c r="BK703" s="5"/>
      <c r="BL703" s="12"/>
      <c r="BM703" s="5"/>
      <c r="BN703" s="5"/>
      <c r="BO703" s="5"/>
    </row>
    <row r="704" spans="1:67" ht="20">
      <c r="A704" s="151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40"/>
      <c r="AB704" s="40"/>
      <c r="AC704" s="40"/>
      <c r="AD704" s="40"/>
      <c r="AE704" s="40"/>
      <c r="AF704" s="40"/>
      <c r="AG704" s="8"/>
      <c r="AH704" s="33"/>
      <c r="AI704" s="33"/>
      <c r="AJ704" s="33"/>
      <c r="AK704" s="33"/>
      <c r="AL704" s="33"/>
      <c r="AM704" s="33"/>
      <c r="AN704" s="33"/>
      <c r="AO704" s="33"/>
      <c r="AP704" s="8"/>
      <c r="AQ704" s="40"/>
      <c r="AR704" s="40"/>
      <c r="AS704" s="40"/>
      <c r="AT704" s="40"/>
      <c r="AU704" s="40"/>
      <c r="AV704" s="40"/>
      <c r="AW704" s="40"/>
      <c r="AX704" s="40"/>
      <c r="AY704" s="231"/>
      <c r="AZ704" s="5"/>
      <c r="BA704" s="5"/>
      <c r="BB704" s="5"/>
      <c r="BC704" s="5"/>
      <c r="BD704" s="5"/>
      <c r="BE704" s="5"/>
      <c r="BF704" s="5"/>
      <c r="BG704" s="5"/>
      <c r="BH704" s="5"/>
      <c r="BI704" s="5"/>
      <c r="BJ704" s="5"/>
      <c r="BK704" s="5"/>
      <c r="BL704" s="12"/>
      <c r="BM704" s="5"/>
      <c r="BN704" s="5"/>
      <c r="BO704" s="5"/>
    </row>
    <row r="705" spans="1:67" ht="20">
      <c r="A705" s="151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40"/>
      <c r="AB705" s="40"/>
      <c r="AC705" s="40"/>
      <c r="AD705" s="40"/>
      <c r="AE705" s="40"/>
      <c r="AF705" s="40"/>
      <c r="AG705" s="8"/>
      <c r="AH705" s="33"/>
      <c r="AI705" s="33"/>
      <c r="AJ705" s="33"/>
      <c r="AK705" s="33"/>
      <c r="AL705" s="33"/>
      <c r="AM705" s="33"/>
      <c r="AN705" s="33"/>
      <c r="AO705" s="33"/>
      <c r="AP705" s="8"/>
      <c r="AQ705" s="40"/>
      <c r="AR705" s="40"/>
      <c r="AS705" s="40"/>
      <c r="AT705" s="40"/>
      <c r="AU705" s="40"/>
      <c r="AV705" s="40"/>
      <c r="AW705" s="40"/>
      <c r="AX705" s="40"/>
      <c r="AY705" s="231"/>
      <c r="AZ705" s="5"/>
      <c r="BA705" s="5"/>
      <c r="BB705" s="5"/>
      <c r="BC705" s="5"/>
      <c r="BD705" s="5"/>
      <c r="BE705" s="5"/>
      <c r="BF705" s="5"/>
      <c r="BG705" s="5"/>
      <c r="BH705" s="5"/>
      <c r="BI705" s="5"/>
      <c r="BJ705" s="5"/>
      <c r="BK705" s="5"/>
      <c r="BL705" s="12"/>
      <c r="BM705" s="5"/>
      <c r="BN705" s="5"/>
      <c r="BO705" s="5"/>
    </row>
    <row r="706" spans="1:67" ht="20">
      <c r="A706" s="151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40"/>
      <c r="AB706" s="40"/>
      <c r="AC706" s="40"/>
      <c r="AD706" s="40"/>
      <c r="AE706" s="40"/>
      <c r="AF706" s="40"/>
      <c r="AG706" s="8"/>
      <c r="AH706" s="33"/>
      <c r="AI706" s="33"/>
      <c r="AJ706" s="33"/>
      <c r="AK706" s="33"/>
      <c r="AL706" s="33"/>
      <c r="AM706" s="33"/>
      <c r="AN706" s="33"/>
      <c r="AO706" s="33"/>
      <c r="AP706" s="8"/>
      <c r="AQ706" s="40"/>
      <c r="AR706" s="40"/>
      <c r="AS706" s="40"/>
      <c r="AT706" s="40"/>
      <c r="AU706" s="40"/>
      <c r="AV706" s="40"/>
      <c r="AW706" s="40"/>
      <c r="AX706" s="40"/>
      <c r="AY706" s="231"/>
      <c r="AZ706" s="5"/>
      <c r="BA706" s="5"/>
      <c r="BB706" s="5"/>
      <c r="BC706" s="5"/>
      <c r="BD706" s="5"/>
      <c r="BE706" s="5"/>
      <c r="BF706" s="5"/>
      <c r="BG706" s="5"/>
      <c r="BH706" s="5"/>
      <c r="BI706" s="5"/>
      <c r="BJ706" s="5"/>
      <c r="BK706" s="5"/>
      <c r="BL706" s="12"/>
      <c r="BM706" s="5"/>
      <c r="BN706" s="5"/>
      <c r="BO706" s="5"/>
    </row>
    <row r="707" spans="1:67" ht="20">
      <c r="A707" s="151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40"/>
      <c r="AB707" s="40"/>
      <c r="AC707" s="40"/>
      <c r="AD707" s="40"/>
      <c r="AE707" s="40"/>
      <c r="AF707" s="40"/>
      <c r="AG707" s="8"/>
      <c r="AH707" s="33"/>
      <c r="AI707" s="33"/>
      <c r="AJ707" s="33"/>
      <c r="AK707" s="33"/>
      <c r="AL707" s="33"/>
      <c r="AM707" s="33"/>
      <c r="AN707" s="33"/>
      <c r="AO707" s="33"/>
      <c r="AP707" s="8"/>
      <c r="AQ707" s="40"/>
      <c r="AR707" s="40"/>
      <c r="AS707" s="40"/>
      <c r="AT707" s="40"/>
      <c r="AU707" s="40"/>
      <c r="AV707" s="40"/>
      <c r="AW707" s="40"/>
      <c r="AX707" s="40"/>
      <c r="AY707" s="231"/>
      <c r="AZ707" s="5"/>
      <c r="BA707" s="5"/>
      <c r="BB707" s="5"/>
      <c r="BC707" s="5"/>
      <c r="BD707" s="5"/>
      <c r="BE707" s="5"/>
      <c r="BF707" s="5"/>
      <c r="BG707" s="5"/>
      <c r="BH707" s="5"/>
      <c r="BI707" s="5"/>
      <c r="BJ707" s="5"/>
      <c r="BK707" s="5"/>
      <c r="BL707" s="12"/>
      <c r="BM707" s="5"/>
      <c r="BN707" s="5"/>
      <c r="BO707" s="5"/>
    </row>
    <row r="708" spans="1:67" ht="20">
      <c r="A708" s="151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40"/>
      <c r="AB708" s="40"/>
      <c r="AC708" s="40"/>
      <c r="AD708" s="40"/>
      <c r="AE708" s="40"/>
      <c r="AF708" s="40"/>
      <c r="AG708" s="8"/>
      <c r="AH708" s="33"/>
      <c r="AI708" s="33"/>
      <c r="AJ708" s="33"/>
      <c r="AK708" s="33"/>
      <c r="AL708" s="33"/>
      <c r="AM708" s="33"/>
      <c r="AN708" s="33"/>
      <c r="AO708" s="33"/>
      <c r="AP708" s="8"/>
      <c r="AQ708" s="40"/>
      <c r="AR708" s="40"/>
      <c r="AS708" s="40"/>
      <c r="AT708" s="40"/>
      <c r="AU708" s="40"/>
      <c r="AV708" s="40"/>
      <c r="AW708" s="40"/>
      <c r="AX708" s="40"/>
      <c r="AY708" s="231"/>
      <c r="AZ708" s="5"/>
      <c r="BA708" s="5"/>
      <c r="BB708" s="5"/>
      <c r="BC708" s="5"/>
      <c r="BD708" s="5"/>
      <c r="BE708" s="5"/>
      <c r="BF708" s="5"/>
      <c r="BG708" s="5"/>
      <c r="BH708" s="5"/>
      <c r="BI708" s="5"/>
      <c r="BJ708" s="5"/>
      <c r="BK708" s="5"/>
      <c r="BL708" s="12"/>
      <c r="BM708" s="5"/>
      <c r="BN708" s="5"/>
      <c r="BO708" s="5"/>
    </row>
    <row r="709" spans="1:67" ht="20">
      <c r="A709" s="151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40"/>
      <c r="AB709" s="40"/>
      <c r="AC709" s="40"/>
      <c r="AD709" s="40"/>
      <c r="AE709" s="40"/>
      <c r="AF709" s="40"/>
      <c r="AG709" s="8"/>
      <c r="AH709" s="33"/>
      <c r="AI709" s="33"/>
      <c r="AJ709" s="33"/>
      <c r="AK709" s="33"/>
      <c r="AL709" s="33"/>
      <c r="AM709" s="33"/>
      <c r="AN709" s="33"/>
      <c r="AO709" s="33"/>
      <c r="AP709" s="8"/>
      <c r="AQ709" s="40"/>
      <c r="AR709" s="40"/>
      <c r="AS709" s="40"/>
      <c r="AT709" s="40"/>
      <c r="AU709" s="40"/>
      <c r="AV709" s="40"/>
      <c r="AW709" s="40"/>
      <c r="AX709" s="40"/>
      <c r="AY709" s="231"/>
      <c r="AZ709" s="5"/>
      <c r="BA709" s="5"/>
      <c r="BB709" s="5"/>
      <c r="BC709" s="5"/>
      <c r="BD709" s="5"/>
      <c r="BE709" s="5"/>
      <c r="BF709" s="5"/>
      <c r="BG709" s="5"/>
      <c r="BH709" s="5"/>
      <c r="BI709" s="5"/>
      <c r="BJ709" s="5"/>
      <c r="BK709" s="5"/>
      <c r="BL709" s="12"/>
      <c r="BM709" s="5"/>
      <c r="BN709" s="5"/>
      <c r="BO709" s="5"/>
    </row>
    <row r="710" spans="1:67" ht="20">
      <c r="A710" s="151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40"/>
      <c r="AB710" s="40"/>
      <c r="AC710" s="40"/>
      <c r="AD710" s="40"/>
      <c r="AE710" s="40"/>
      <c r="AF710" s="40"/>
      <c r="AG710" s="8"/>
      <c r="AH710" s="33"/>
      <c r="AI710" s="33"/>
      <c r="AJ710" s="33"/>
      <c r="AK710" s="33"/>
      <c r="AL710" s="33"/>
      <c r="AM710" s="33"/>
      <c r="AN710" s="33"/>
      <c r="AO710" s="33"/>
      <c r="AP710" s="8"/>
      <c r="AQ710" s="40"/>
      <c r="AR710" s="40"/>
      <c r="AS710" s="40"/>
      <c r="AT710" s="40"/>
      <c r="AU710" s="40"/>
      <c r="AV710" s="40"/>
      <c r="AW710" s="40"/>
      <c r="AX710" s="40"/>
      <c r="AY710" s="231"/>
      <c r="AZ710" s="5"/>
      <c r="BA710" s="5"/>
      <c r="BB710" s="5"/>
      <c r="BC710" s="5"/>
      <c r="BD710" s="5"/>
      <c r="BE710" s="5"/>
      <c r="BF710" s="5"/>
      <c r="BG710" s="5"/>
      <c r="BH710" s="5"/>
      <c r="BI710" s="5"/>
      <c r="BJ710" s="5"/>
      <c r="BK710" s="5"/>
      <c r="BL710" s="12"/>
      <c r="BM710" s="5"/>
      <c r="BN710" s="5"/>
      <c r="BO710" s="5"/>
    </row>
    <row r="711" spans="1:67" ht="20">
      <c r="A711" s="151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40"/>
      <c r="AB711" s="40"/>
      <c r="AC711" s="40"/>
      <c r="AD711" s="40"/>
      <c r="AE711" s="40"/>
      <c r="AF711" s="40"/>
      <c r="AG711" s="8"/>
      <c r="AH711" s="33"/>
      <c r="AI711" s="33"/>
      <c r="AJ711" s="33"/>
      <c r="AK711" s="33"/>
      <c r="AL711" s="33"/>
      <c r="AM711" s="33"/>
      <c r="AN711" s="33"/>
      <c r="AO711" s="33"/>
      <c r="AP711" s="8"/>
      <c r="AQ711" s="40"/>
      <c r="AR711" s="40"/>
      <c r="AS711" s="40"/>
      <c r="AT711" s="40"/>
      <c r="AU711" s="40"/>
      <c r="AV711" s="40"/>
      <c r="AW711" s="40"/>
      <c r="AX711" s="40"/>
      <c r="AY711" s="231"/>
      <c r="AZ711" s="5"/>
      <c r="BA711" s="5"/>
      <c r="BB711" s="5"/>
      <c r="BC711" s="5"/>
      <c r="BD711" s="5"/>
      <c r="BE711" s="5"/>
      <c r="BF711" s="5"/>
      <c r="BG711" s="5"/>
      <c r="BH711" s="5"/>
      <c r="BI711" s="5"/>
      <c r="BJ711" s="5"/>
      <c r="BK711" s="5"/>
      <c r="BL711" s="12"/>
      <c r="BM711" s="5"/>
      <c r="BN711" s="5"/>
      <c r="BO711" s="5"/>
    </row>
    <row r="712" spans="1:67" ht="20">
      <c r="A712" s="151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40"/>
      <c r="AB712" s="40"/>
      <c r="AC712" s="40"/>
      <c r="AD712" s="40"/>
      <c r="AE712" s="40"/>
      <c r="AF712" s="40"/>
      <c r="AG712" s="8"/>
      <c r="AH712" s="33"/>
      <c r="AI712" s="33"/>
      <c r="AJ712" s="33"/>
      <c r="AK712" s="33"/>
      <c r="AL712" s="33"/>
      <c r="AM712" s="33"/>
      <c r="AN712" s="33"/>
      <c r="AO712" s="33"/>
      <c r="AP712" s="8"/>
      <c r="AQ712" s="40"/>
      <c r="AR712" s="40"/>
      <c r="AS712" s="40"/>
      <c r="AT712" s="40"/>
      <c r="AU712" s="40"/>
      <c r="AV712" s="40"/>
      <c r="AW712" s="40"/>
      <c r="AX712" s="40"/>
      <c r="AY712" s="231"/>
      <c r="AZ712" s="5"/>
      <c r="BA712" s="5"/>
      <c r="BB712" s="5"/>
      <c r="BC712" s="5"/>
      <c r="BD712" s="5"/>
      <c r="BE712" s="5"/>
      <c r="BF712" s="5"/>
      <c r="BG712" s="5"/>
      <c r="BH712" s="5"/>
      <c r="BI712" s="5"/>
      <c r="BJ712" s="5"/>
      <c r="BK712" s="5"/>
      <c r="BL712" s="12"/>
      <c r="BM712" s="5"/>
      <c r="BN712" s="5"/>
      <c r="BO712" s="5"/>
    </row>
    <row r="713" spans="1:67" ht="20">
      <c r="A713" s="151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40"/>
      <c r="AB713" s="40"/>
      <c r="AC713" s="40"/>
      <c r="AD713" s="40"/>
      <c r="AE713" s="40"/>
      <c r="AF713" s="40"/>
      <c r="AG713" s="8"/>
      <c r="AH713" s="33"/>
      <c r="AI713" s="33"/>
      <c r="AJ713" s="33"/>
      <c r="AK713" s="33"/>
      <c r="AL713" s="33"/>
      <c r="AM713" s="33"/>
      <c r="AN713" s="33"/>
      <c r="AO713" s="33"/>
      <c r="AP713" s="8"/>
      <c r="AQ713" s="40"/>
      <c r="AR713" s="40"/>
      <c r="AS713" s="40"/>
      <c r="AT713" s="40"/>
      <c r="AU713" s="40"/>
      <c r="AV713" s="40"/>
      <c r="AW713" s="40"/>
      <c r="AX713" s="40"/>
      <c r="AY713" s="231"/>
      <c r="AZ713" s="5"/>
      <c r="BA713" s="5"/>
      <c r="BB713" s="5"/>
      <c r="BC713" s="5"/>
      <c r="BD713" s="5"/>
      <c r="BE713" s="5"/>
      <c r="BF713" s="5"/>
      <c r="BG713" s="5"/>
      <c r="BH713" s="5"/>
      <c r="BI713" s="5"/>
      <c r="BJ713" s="5"/>
      <c r="BK713" s="5"/>
      <c r="BL713" s="12"/>
      <c r="BM713" s="5"/>
      <c r="BN713" s="5"/>
      <c r="BO713" s="5"/>
    </row>
    <row r="714" spans="1:67" ht="20">
      <c r="A714" s="151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40"/>
      <c r="AB714" s="40"/>
      <c r="AC714" s="40"/>
      <c r="AD714" s="40"/>
      <c r="AE714" s="40"/>
      <c r="AF714" s="40"/>
      <c r="AG714" s="8"/>
      <c r="AH714" s="33"/>
      <c r="AI714" s="33"/>
      <c r="AJ714" s="33"/>
      <c r="AK714" s="33"/>
      <c r="AL714" s="33"/>
      <c r="AM714" s="33"/>
      <c r="AN714" s="33"/>
      <c r="AO714" s="33"/>
      <c r="AP714" s="8"/>
      <c r="AQ714" s="40"/>
      <c r="AR714" s="40"/>
      <c r="AS714" s="40"/>
      <c r="AT714" s="40"/>
      <c r="AU714" s="40"/>
      <c r="AV714" s="40"/>
      <c r="AW714" s="40"/>
      <c r="AX714" s="40"/>
      <c r="AY714" s="231"/>
      <c r="AZ714" s="5"/>
      <c r="BA714" s="5"/>
      <c r="BB714" s="5"/>
      <c r="BC714" s="5"/>
      <c r="BD714" s="5"/>
      <c r="BE714" s="5"/>
      <c r="BF714" s="5"/>
      <c r="BG714" s="5"/>
      <c r="BH714" s="5"/>
      <c r="BI714" s="5"/>
      <c r="BJ714" s="5"/>
      <c r="BK714" s="5"/>
      <c r="BL714" s="12"/>
      <c r="BM714" s="5"/>
      <c r="BN714" s="5"/>
      <c r="BO714" s="5"/>
    </row>
    <row r="715" spans="1:67" ht="20">
      <c r="A715" s="151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40"/>
      <c r="AB715" s="40"/>
      <c r="AC715" s="40"/>
      <c r="AD715" s="40"/>
      <c r="AE715" s="40"/>
      <c r="AF715" s="40"/>
      <c r="AG715" s="8"/>
      <c r="AH715" s="33"/>
      <c r="AI715" s="33"/>
      <c r="AJ715" s="33"/>
      <c r="AK715" s="33"/>
      <c r="AL715" s="33"/>
      <c r="AM715" s="33"/>
      <c r="AN715" s="33"/>
      <c r="AO715" s="33"/>
      <c r="AP715" s="8"/>
      <c r="AQ715" s="40"/>
      <c r="AR715" s="40"/>
      <c r="AS715" s="40"/>
      <c r="AT715" s="40"/>
      <c r="AU715" s="40"/>
      <c r="AV715" s="40"/>
      <c r="AW715" s="40"/>
      <c r="AX715" s="40"/>
      <c r="AY715" s="231"/>
      <c r="AZ715" s="5"/>
      <c r="BA715" s="5"/>
      <c r="BB715" s="5"/>
      <c r="BC715" s="5"/>
      <c r="BD715" s="5"/>
      <c r="BE715" s="5"/>
      <c r="BF715" s="5"/>
      <c r="BG715" s="5"/>
      <c r="BH715" s="5"/>
      <c r="BI715" s="5"/>
      <c r="BJ715" s="5"/>
      <c r="BK715" s="5"/>
      <c r="BL715" s="12"/>
      <c r="BM715" s="5"/>
      <c r="BN715" s="5"/>
      <c r="BO715" s="5"/>
    </row>
    <row r="716" spans="1:67" ht="20">
      <c r="A716" s="151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40"/>
      <c r="AB716" s="40"/>
      <c r="AC716" s="40"/>
      <c r="AD716" s="40"/>
      <c r="AE716" s="40"/>
      <c r="AF716" s="40"/>
      <c r="AG716" s="8"/>
      <c r="AH716" s="33"/>
      <c r="AI716" s="33"/>
      <c r="AJ716" s="33"/>
      <c r="AK716" s="33"/>
      <c r="AL716" s="33"/>
      <c r="AM716" s="33"/>
      <c r="AN716" s="33"/>
      <c r="AO716" s="33"/>
      <c r="AP716" s="8"/>
      <c r="AQ716" s="40"/>
      <c r="AR716" s="40"/>
      <c r="AS716" s="40"/>
      <c r="AT716" s="40"/>
      <c r="AU716" s="40"/>
      <c r="AV716" s="40"/>
      <c r="AW716" s="40"/>
      <c r="AX716" s="40"/>
      <c r="AY716" s="231"/>
      <c r="AZ716" s="5"/>
      <c r="BA716" s="5"/>
      <c r="BB716" s="5"/>
      <c r="BC716" s="5"/>
      <c r="BD716" s="5"/>
      <c r="BE716" s="5"/>
      <c r="BF716" s="5"/>
      <c r="BG716" s="5"/>
      <c r="BH716" s="5"/>
      <c r="BI716" s="5"/>
      <c r="BJ716" s="5"/>
      <c r="BK716" s="5"/>
      <c r="BL716" s="12"/>
      <c r="BM716" s="5"/>
      <c r="BN716" s="5"/>
      <c r="BO716" s="5"/>
    </row>
    <row r="717" spans="1:67" ht="20">
      <c r="A717" s="151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40"/>
      <c r="AB717" s="40"/>
      <c r="AC717" s="40"/>
      <c r="AD717" s="40"/>
      <c r="AE717" s="40"/>
      <c r="AF717" s="40"/>
      <c r="AG717" s="8"/>
      <c r="AH717" s="33"/>
      <c r="AI717" s="33"/>
      <c r="AJ717" s="33"/>
      <c r="AK717" s="33"/>
      <c r="AL717" s="33"/>
      <c r="AM717" s="33"/>
      <c r="AN717" s="33"/>
      <c r="AO717" s="33"/>
      <c r="AP717" s="8"/>
      <c r="AQ717" s="40"/>
      <c r="AR717" s="40"/>
      <c r="AS717" s="40"/>
      <c r="AT717" s="40"/>
      <c r="AU717" s="40"/>
      <c r="AV717" s="40"/>
      <c r="AW717" s="40"/>
      <c r="AX717" s="40"/>
      <c r="AY717" s="231"/>
      <c r="AZ717" s="5"/>
      <c r="BA717" s="5"/>
      <c r="BB717" s="5"/>
      <c r="BC717" s="5"/>
      <c r="BD717" s="5"/>
      <c r="BE717" s="5"/>
      <c r="BF717" s="5"/>
      <c r="BG717" s="5"/>
      <c r="BH717" s="5"/>
      <c r="BI717" s="5"/>
      <c r="BJ717" s="5"/>
      <c r="BK717" s="5"/>
      <c r="BL717" s="12"/>
      <c r="BM717" s="5"/>
      <c r="BN717" s="5"/>
      <c r="BO717" s="5"/>
    </row>
    <row r="718" spans="1:67" ht="20">
      <c r="A718" s="151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40"/>
      <c r="AB718" s="40"/>
      <c r="AC718" s="40"/>
      <c r="AD718" s="40"/>
      <c r="AE718" s="40"/>
      <c r="AF718" s="40"/>
      <c r="AG718" s="8"/>
      <c r="AH718" s="33"/>
      <c r="AI718" s="33"/>
      <c r="AJ718" s="33"/>
      <c r="AK718" s="33"/>
      <c r="AL718" s="33"/>
      <c r="AM718" s="33"/>
      <c r="AN718" s="33"/>
      <c r="AO718" s="33"/>
      <c r="AP718" s="8"/>
      <c r="AQ718" s="40"/>
      <c r="AR718" s="40"/>
      <c r="AS718" s="40"/>
      <c r="AT718" s="40"/>
      <c r="AU718" s="40"/>
      <c r="AV718" s="40"/>
      <c r="AW718" s="40"/>
      <c r="AX718" s="40"/>
      <c r="AY718" s="231"/>
      <c r="AZ718" s="5"/>
      <c r="BA718" s="5"/>
      <c r="BB718" s="5"/>
      <c r="BC718" s="5"/>
      <c r="BD718" s="5"/>
      <c r="BE718" s="5"/>
      <c r="BF718" s="5"/>
      <c r="BG718" s="5"/>
      <c r="BH718" s="5"/>
      <c r="BI718" s="5"/>
      <c r="BJ718" s="5"/>
      <c r="BK718" s="5"/>
      <c r="BL718" s="12"/>
      <c r="BM718" s="5"/>
      <c r="BN718" s="5"/>
      <c r="BO718" s="5"/>
    </row>
    <row r="719" spans="1:67" ht="20">
      <c r="A719" s="151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40"/>
      <c r="AB719" s="40"/>
      <c r="AC719" s="40"/>
      <c r="AD719" s="40"/>
      <c r="AE719" s="40"/>
      <c r="AF719" s="40"/>
      <c r="AG719" s="8"/>
      <c r="AH719" s="33"/>
      <c r="AI719" s="33"/>
      <c r="AJ719" s="33"/>
      <c r="AK719" s="33"/>
      <c r="AL719" s="33"/>
      <c r="AM719" s="33"/>
      <c r="AN719" s="33"/>
      <c r="AO719" s="33"/>
      <c r="AP719" s="8"/>
      <c r="AQ719" s="40"/>
      <c r="AR719" s="40"/>
      <c r="AS719" s="40"/>
      <c r="AT719" s="40"/>
      <c r="AU719" s="40"/>
      <c r="AV719" s="40"/>
      <c r="AW719" s="40"/>
      <c r="AX719" s="40"/>
      <c r="AY719" s="231"/>
      <c r="AZ719" s="5"/>
      <c r="BA719" s="5"/>
      <c r="BB719" s="5"/>
      <c r="BC719" s="5"/>
      <c r="BD719" s="5"/>
      <c r="BE719" s="5"/>
      <c r="BF719" s="5"/>
      <c r="BG719" s="5"/>
      <c r="BH719" s="5"/>
      <c r="BI719" s="5"/>
      <c r="BJ719" s="5"/>
      <c r="BK719" s="5"/>
      <c r="BL719" s="12"/>
      <c r="BM719" s="5"/>
      <c r="BN719" s="5"/>
      <c r="BO719" s="5"/>
    </row>
    <row r="720" spans="1:67" ht="20">
      <c r="A720" s="151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40"/>
      <c r="AB720" s="40"/>
      <c r="AC720" s="40"/>
      <c r="AD720" s="40"/>
      <c r="AE720" s="40"/>
      <c r="AF720" s="40"/>
      <c r="AG720" s="8"/>
      <c r="AH720" s="33"/>
      <c r="AI720" s="33"/>
      <c r="AJ720" s="33"/>
      <c r="AK720" s="33"/>
      <c r="AL720" s="33"/>
      <c r="AM720" s="33"/>
      <c r="AN720" s="33"/>
      <c r="AO720" s="33"/>
      <c r="AP720" s="8"/>
      <c r="AQ720" s="40"/>
      <c r="AR720" s="40"/>
      <c r="AS720" s="40"/>
      <c r="AT720" s="40"/>
      <c r="AU720" s="40"/>
      <c r="AV720" s="40"/>
      <c r="AW720" s="40"/>
      <c r="AX720" s="40"/>
      <c r="AY720" s="231"/>
      <c r="AZ720" s="5"/>
      <c r="BA720" s="5"/>
      <c r="BB720" s="5"/>
      <c r="BC720" s="5"/>
      <c r="BD720" s="5"/>
      <c r="BE720" s="5"/>
      <c r="BF720" s="5"/>
      <c r="BG720" s="5"/>
      <c r="BH720" s="5"/>
      <c r="BI720" s="5"/>
      <c r="BJ720" s="5"/>
      <c r="BK720" s="5"/>
      <c r="BL720" s="12"/>
      <c r="BM720" s="5"/>
      <c r="BN720" s="5"/>
      <c r="BO720" s="5"/>
    </row>
    <row r="721" spans="1:67" ht="20">
      <c r="A721" s="151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40"/>
      <c r="AB721" s="40"/>
      <c r="AC721" s="40"/>
      <c r="AD721" s="40"/>
      <c r="AE721" s="40"/>
      <c r="AF721" s="40"/>
      <c r="AG721" s="8"/>
      <c r="AH721" s="33"/>
      <c r="AI721" s="33"/>
      <c r="AJ721" s="33"/>
      <c r="AK721" s="33"/>
      <c r="AL721" s="33"/>
      <c r="AM721" s="33"/>
      <c r="AN721" s="33"/>
      <c r="AO721" s="33"/>
      <c r="AP721" s="8"/>
      <c r="AQ721" s="40"/>
      <c r="AR721" s="40"/>
      <c r="AS721" s="40"/>
      <c r="AT721" s="40"/>
      <c r="AU721" s="40"/>
      <c r="AV721" s="40"/>
      <c r="AW721" s="40"/>
      <c r="AX721" s="40"/>
      <c r="AY721" s="231"/>
      <c r="AZ721" s="5"/>
      <c r="BA721" s="5"/>
      <c r="BB721" s="5"/>
      <c r="BC721" s="5"/>
      <c r="BD721" s="5"/>
      <c r="BE721" s="5"/>
      <c r="BF721" s="5"/>
      <c r="BG721" s="5"/>
      <c r="BH721" s="5"/>
      <c r="BI721" s="5"/>
      <c r="BJ721" s="5"/>
      <c r="BK721" s="5"/>
      <c r="BL721" s="12"/>
      <c r="BM721" s="5"/>
      <c r="BN721" s="5"/>
      <c r="BO721" s="5"/>
    </row>
    <row r="722" spans="1:67" ht="20">
      <c r="A722" s="151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40"/>
      <c r="AB722" s="40"/>
      <c r="AC722" s="40"/>
      <c r="AD722" s="40"/>
      <c r="AE722" s="40"/>
      <c r="AF722" s="40"/>
      <c r="AG722" s="8"/>
      <c r="AH722" s="33"/>
      <c r="AI722" s="33"/>
      <c r="AJ722" s="33"/>
      <c r="AK722" s="33"/>
      <c r="AL722" s="33"/>
      <c r="AM722" s="33"/>
      <c r="AN722" s="33"/>
      <c r="AO722" s="33"/>
      <c r="AP722" s="8"/>
      <c r="AQ722" s="40"/>
      <c r="AR722" s="40"/>
      <c r="AS722" s="40"/>
      <c r="AT722" s="40"/>
      <c r="AU722" s="40"/>
      <c r="AV722" s="40"/>
      <c r="AW722" s="40"/>
      <c r="AX722" s="40"/>
      <c r="AY722" s="231"/>
      <c r="AZ722" s="5"/>
      <c r="BA722" s="5"/>
      <c r="BB722" s="5"/>
      <c r="BC722" s="5"/>
      <c r="BD722" s="5"/>
      <c r="BE722" s="5"/>
      <c r="BF722" s="5"/>
      <c r="BG722" s="5"/>
      <c r="BH722" s="5"/>
      <c r="BI722" s="5"/>
      <c r="BJ722" s="5"/>
      <c r="BK722" s="5"/>
      <c r="BL722" s="12"/>
      <c r="BM722" s="5"/>
      <c r="BN722" s="5"/>
      <c r="BO722" s="5"/>
    </row>
    <row r="723" spans="1:67" ht="20">
      <c r="A723" s="151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40"/>
      <c r="AB723" s="40"/>
      <c r="AC723" s="40"/>
      <c r="AD723" s="40"/>
      <c r="AE723" s="40"/>
      <c r="AF723" s="40"/>
      <c r="AG723" s="8"/>
      <c r="AH723" s="33"/>
      <c r="AI723" s="33"/>
      <c r="AJ723" s="33"/>
      <c r="AK723" s="33"/>
      <c r="AL723" s="33"/>
      <c r="AM723" s="33"/>
      <c r="AN723" s="33"/>
      <c r="AO723" s="33"/>
      <c r="AP723" s="8"/>
      <c r="AQ723" s="40"/>
      <c r="AR723" s="40"/>
      <c r="AS723" s="40"/>
      <c r="AT723" s="40"/>
      <c r="AU723" s="40"/>
      <c r="AV723" s="40"/>
      <c r="AW723" s="40"/>
      <c r="AX723" s="40"/>
      <c r="AY723" s="231"/>
      <c r="AZ723" s="5"/>
      <c r="BA723" s="5"/>
      <c r="BB723" s="5"/>
      <c r="BC723" s="5"/>
      <c r="BD723" s="5"/>
      <c r="BE723" s="5"/>
      <c r="BF723" s="5"/>
      <c r="BG723" s="5"/>
      <c r="BH723" s="5"/>
      <c r="BI723" s="5"/>
      <c r="BJ723" s="5"/>
      <c r="BK723" s="5"/>
      <c r="BL723" s="12"/>
      <c r="BM723" s="5"/>
      <c r="BN723" s="5"/>
      <c r="BO723" s="5"/>
    </row>
    <row r="724" spans="1:67" ht="20">
      <c r="A724" s="151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40"/>
      <c r="AB724" s="40"/>
      <c r="AC724" s="40"/>
      <c r="AD724" s="40"/>
      <c r="AE724" s="40"/>
      <c r="AF724" s="40"/>
      <c r="AG724" s="8"/>
      <c r="AH724" s="33"/>
      <c r="AI724" s="33"/>
      <c r="AJ724" s="33"/>
      <c r="AK724" s="33"/>
      <c r="AL724" s="33"/>
      <c r="AM724" s="33"/>
      <c r="AN724" s="33"/>
      <c r="AO724" s="33"/>
      <c r="AP724" s="8"/>
      <c r="AQ724" s="40"/>
      <c r="AR724" s="40"/>
      <c r="AS724" s="40"/>
      <c r="AT724" s="40"/>
      <c r="AU724" s="40"/>
      <c r="AV724" s="40"/>
      <c r="AW724" s="40"/>
      <c r="AX724" s="40"/>
      <c r="AY724" s="231"/>
      <c r="AZ724" s="5"/>
      <c r="BA724" s="5"/>
      <c r="BB724" s="5"/>
      <c r="BC724" s="5"/>
      <c r="BD724" s="5"/>
      <c r="BE724" s="5"/>
      <c r="BF724" s="5"/>
      <c r="BG724" s="5"/>
      <c r="BH724" s="5"/>
      <c r="BI724" s="5"/>
      <c r="BJ724" s="5"/>
      <c r="BK724" s="5"/>
      <c r="BL724" s="12"/>
      <c r="BM724" s="5"/>
      <c r="BN724" s="5"/>
      <c r="BO724" s="5"/>
    </row>
    <row r="725" spans="1:67" ht="20">
      <c r="A725" s="151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40"/>
      <c r="AB725" s="40"/>
      <c r="AC725" s="40"/>
      <c r="AD725" s="40"/>
      <c r="AE725" s="40"/>
      <c r="AF725" s="40"/>
      <c r="AG725" s="8"/>
      <c r="AH725" s="33"/>
      <c r="AI725" s="33"/>
      <c r="AJ725" s="33"/>
      <c r="AK725" s="33"/>
      <c r="AL725" s="33"/>
      <c r="AM725" s="33"/>
      <c r="AN725" s="33"/>
      <c r="AO725" s="33"/>
      <c r="AP725" s="8"/>
      <c r="AQ725" s="40"/>
      <c r="AR725" s="40"/>
      <c r="AS725" s="40"/>
      <c r="AT725" s="40"/>
      <c r="AU725" s="40"/>
      <c r="AV725" s="40"/>
      <c r="AW725" s="40"/>
      <c r="AX725" s="40"/>
      <c r="AY725" s="231"/>
      <c r="AZ725" s="5"/>
      <c r="BA725" s="5"/>
      <c r="BB725" s="5"/>
      <c r="BC725" s="5"/>
      <c r="BD725" s="5"/>
      <c r="BE725" s="5"/>
      <c r="BF725" s="5"/>
      <c r="BG725" s="5"/>
      <c r="BH725" s="5"/>
      <c r="BI725" s="5"/>
      <c r="BJ725" s="5"/>
      <c r="BK725" s="5"/>
      <c r="BL725" s="12"/>
      <c r="BM725" s="5"/>
      <c r="BN725" s="5"/>
      <c r="BO725" s="5"/>
    </row>
    <row r="726" spans="1:67" ht="20">
      <c r="A726" s="151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40"/>
      <c r="AB726" s="40"/>
      <c r="AC726" s="40"/>
      <c r="AD726" s="40"/>
      <c r="AE726" s="40"/>
      <c r="AF726" s="40"/>
      <c r="AG726" s="8"/>
      <c r="AH726" s="33"/>
      <c r="AI726" s="33"/>
      <c r="AJ726" s="33"/>
      <c r="AK726" s="33"/>
      <c r="AL726" s="33"/>
      <c r="AM726" s="33"/>
      <c r="AN726" s="33"/>
      <c r="AO726" s="33"/>
      <c r="AP726" s="8"/>
      <c r="AQ726" s="40"/>
      <c r="AR726" s="40"/>
      <c r="AS726" s="40"/>
      <c r="AT726" s="40"/>
      <c r="AU726" s="40"/>
      <c r="AV726" s="40"/>
      <c r="AW726" s="40"/>
      <c r="AX726" s="40"/>
      <c r="AY726" s="231"/>
      <c r="AZ726" s="5"/>
      <c r="BA726" s="5"/>
      <c r="BB726" s="5"/>
      <c r="BC726" s="5"/>
      <c r="BD726" s="5"/>
      <c r="BE726" s="5"/>
      <c r="BF726" s="5"/>
      <c r="BG726" s="5"/>
      <c r="BH726" s="5"/>
      <c r="BI726" s="5"/>
      <c r="BJ726" s="5"/>
      <c r="BK726" s="5"/>
      <c r="BL726" s="12"/>
      <c r="BM726" s="5"/>
      <c r="BN726" s="5"/>
      <c r="BO726" s="5"/>
    </row>
    <row r="727" spans="1:67" ht="20">
      <c r="A727" s="151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40"/>
      <c r="AB727" s="40"/>
      <c r="AC727" s="40"/>
      <c r="AD727" s="40"/>
      <c r="AE727" s="40"/>
      <c r="AF727" s="40"/>
      <c r="AG727" s="8"/>
      <c r="AH727" s="33"/>
      <c r="AI727" s="33"/>
      <c r="AJ727" s="33"/>
      <c r="AK727" s="33"/>
      <c r="AL727" s="33"/>
      <c r="AM727" s="33"/>
      <c r="AN727" s="33"/>
      <c r="AO727" s="33"/>
      <c r="AP727" s="8"/>
      <c r="AQ727" s="40"/>
      <c r="AR727" s="40"/>
      <c r="AS727" s="40"/>
      <c r="AT727" s="40"/>
      <c r="AU727" s="40"/>
      <c r="AV727" s="40"/>
      <c r="AW727" s="40"/>
      <c r="AX727" s="40"/>
      <c r="AY727" s="231"/>
      <c r="AZ727" s="5"/>
      <c r="BA727" s="5"/>
      <c r="BB727" s="5"/>
      <c r="BC727" s="5"/>
      <c r="BD727" s="5"/>
      <c r="BE727" s="5"/>
      <c r="BF727" s="5"/>
      <c r="BG727" s="5"/>
      <c r="BH727" s="5"/>
      <c r="BI727" s="5"/>
      <c r="BJ727" s="5"/>
      <c r="BK727" s="5"/>
      <c r="BL727" s="12"/>
      <c r="BM727" s="5"/>
      <c r="BN727" s="5"/>
      <c r="BO727" s="5"/>
    </row>
    <row r="728" spans="1:67" ht="20">
      <c r="A728" s="151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40"/>
      <c r="AB728" s="40"/>
      <c r="AC728" s="40"/>
      <c r="AD728" s="40"/>
      <c r="AE728" s="40"/>
      <c r="AF728" s="40"/>
      <c r="AG728" s="8"/>
      <c r="AH728" s="33"/>
      <c r="AI728" s="33"/>
      <c r="AJ728" s="33"/>
      <c r="AK728" s="33"/>
      <c r="AL728" s="33"/>
      <c r="AM728" s="33"/>
      <c r="AN728" s="33"/>
      <c r="AO728" s="33"/>
      <c r="AP728" s="8"/>
      <c r="AQ728" s="40"/>
      <c r="AR728" s="40"/>
      <c r="AS728" s="40"/>
      <c r="AT728" s="40"/>
      <c r="AU728" s="40"/>
      <c r="AV728" s="40"/>
      <c r="AW728" s="40"/>
      <c r="AX728" s="40"/>
      <c r="AY728" s="231"/>
      <c r="AZ728" s="5"/>
      <c r="BA728" s="5"/>
      <c r="BB728" s="5"/>
      <c r="BC728" s="5"/>
      <c r="BD728" s="5"/>
      <c r="BE728" s="5"/>
      <c r="BF728" s="5"/>
      <c r="BG728" s="5"/>
      <c r="BH728" s="5"/>
      <c r="BI728" s="5"/>
      <c r="BJ728" s="5"/>
      <c r="BK728" s="5"/>
      <c r="BL728" s="12"/>
      <c r="BM728" s="5"/>
      <c r="BN728" s="5"/>
      <c r="BO728" s="5"/>
    </row>
    <row r="729" spans="1:67" ht="20">
      <c r="A729" s="151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40"/>
      <c r="AB729" s="40"/>
      <c r="AC729" s="40"/>
      <c r="AD729" s="40"/>
      <c r="AE729" s="40"/>
      <c r="AF729" s="40"/>
      <c r="AG729" s="8"/>
      <c r="AH729" s="33"/>
      <c r="AI729" s="33"/>
      <c r="AJ729" s="33"/>
      <c r="AK729" s="33"/>
      <c r="AL729" s="33"/>
      <c r="AM729" s="33"/>
      <c r="AN729" s="33"/>
      <c r="AO729" s="33"/>
      <c r="AP729" s="8"/>
      <c r="AQ729" s="40"/>
      <c r="AR729" s="40"/>
      <c r="AS729" s="40"/>
      <c r="AT729" s="40"/>
      <c r="AU729" s="40"/>
      <c r="AV729" s="40"/>
      <c r="AW729" s="40"/>
      <c r="AX729" s="40"/>
      <c r="AY729" s="231"/>
      <c r="AZ729" s="5"/>
      <c r="BA729" s="5"/>
      <c r="BB729" s="5"/>
      <c r="BC729" s="5"/>
      <c r="BD729" s="5"/>
      <c r="BE729" s="5"/>
      <c r="BF729" s="5"/>
      <c r="BG729" s="5"/>
      <c r="BH729" s="5"/>
      <c r="BI729" s="5"/>
      <c r="BJ729" s="5"/>
      <c r="BK729" s="5"/>
      <c r="BL729" s="12"/>
      <c r="BM729" s="5"/>
      <c r="BN729" s="5"/>
      <c r="BO729" s="5"/>
    </row>
    <row r="730" spans="1:67" ht="20">
      <c r="A730" s="151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40"/>
      <c r="AB730" s="40"/>
      <c r="AC730" s="40"/>
      <c r="AD730" s="40"/>
      <c r="AE730" s="40"/>
      <c r="AF730" s="40"/>
      <c r="AG730" s="8"/>
      <c r="AH730" s="33"/>
      <c r="AI730" s="33"/>
      <c r="AJ730" s="33"/>
      <c r="AK730" s="33"/>
      <c r="AL730" s="33"/>
      <c r="AM730" s="33"/>
      <c r="AN730" s="33"/>
      <c r="AO730" s="33"/>
      <c r="AP730" s="8"/>
      <c r="AQ730" s="40"/>
      <c r="AR730" s="40"/>
      <c r="AS730" s="40"/>
      <c r="AT730" s="40"/>
      <c r="AU730" s="40"/>
      <c r="AV730" s="40"/>
      <c r="AW730" s="40"/>
      <c r="AX730" s="40"/>
      <c r="AY730" s="231"/>
      <c r="AZ730" s="5"/>
      <c r="BA730" s="5"/>
      <c r="BB730" s="5"/>
      <c r="BC730" s="5"/>
      <c r="BD730" s="5"/>
      <c r="BE730" s="5"/>
      <c r="BF730" s="5"/>
      <c r="BG730" s="5"/>
      <c r="BH730" s="5"/>
      <c r="BI730" s="5"/>
      <c r="BJ730" s="5"/>
      <c r="BK730" s="5"/>
      <c r="BL730" s="12"/>
      <c r="BM730" s="5"/>
      <c r="BN730" s="5"/>
      <c r="BO730" s="5"/>
    </row>
    <row r="731" spans="1:67" ht="20">
      <c r="A731" s="151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40"/>
      <c r="AB731" s="40"/>
      <c r="AC731" s="40"/>
      <c r="AD731" s="40"/>
      <c r="AE731" s="40"/>
      <c r="AF731" s="40"/>
      <c r="AG731" s="8"/>
      <c r="AH731" s="33"/>
      <c r="AI731" s="33"/>
      <c r="AJ731" s="33"/>
      <c r="AK731" s="33"/>
      <c r="AL731" s="33"/>
      <c r="AM731" s="33"/>
      <c r="AN731" s="33"/>
      <c r="AO731" s="33"/>
      <c r="AP731" s="8"/>
      <c r="AQ731" s="40"/>
      <c r="AR731" s="40"/>
      <c r="AS731" s="40"/>
      <c r="AT731" s="40"/>
      <c r="AU731" s="40"/>
      <c r="AV731" s="40"/>
      <c r="AW731" s="40"/>
      <c r="AX731" s="40"/>
      <c r="AY731" s="231"/>
      <c r="AZ731" s="5"/>
      <c r="BA731" s="5"/>
      <c r="BB731" s="5"/>
      <c r="BC731" s="5"/>
      <c r="BD731" s="5"/>
      <c r="BE731" s="5"/>
      <c r="BF731" s="5"/>
      <c r="BG731" s="5"/>
      <c r="BH731" s="5"/>
      <c r="BI731" s="5"/>
      <c r="BJ731" s="5"/>
      <c r="BK731" s="5"/>
      <c r="BL731" s="12"/>
      <c r="BM731" s="5"/>
      <c r="BN731" s="5"/>
      <c r="BO731" s="5"/>
    </row>
    <row r="732" spans="1:67" ht="20">
      <c r="A732" s="151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40"/>
      <c r="AB732" s="40"/>
      <c r="AC732" s="40"/>
      <c r="AD732" s="40"/>
      <c r="AE732" s="40"/>
      <c r="AF732" s="40"/>
      <c r="AG732" s="8"/>
      <c r="AH732" s="33"/>
      <c r="AI732" s="33"/>
      <c r="AJ732" s="33"/>
      <c r="AK732" s="33"/>
      <c r="AL732" s="33"/>
      <c r="AM732" s="33"/>
      <c r="AN732" s="33"/>
      <c r="AO732" s="33"/>
      <c r="AP732" s="8"/>
      <c r="AQ732" s="40"/>
      <c r="AR732" s="40"/>
      <c r="AS732" s="40"/>
      <c r="AT732" s="40"/>
      <c r="AU732" s="40"/>
      <c r="AV732" s="40"/>
      <c r="AW732" s="40"/>
      <c r="AX732" s="40"/>
      <c r="AY732" s="231"/>
      <c r="AZ732" s="5"/>
      <c r="BA732" s="5"/>
      <c r="BB732" s="5"/>
      <c r="BC732" s="5"/>
      <c r="BD732" s="5"/>
      <c r="BE732" s="5"/>
      <c r="BF732" s="5"/>
      <c r="BG732" s="5"/>
      <c r="BH732" s="5"/>
      <c r="BI732" s="5"/>
      <c r="BJ732" s="5"/>
      <c r="BK732" s="5"/>
      <c r="BL732" s="12"/>
      <c r="BM732" s="5"/>
      <c r="BN732" s="5"/>
      <c r="BO732" s="5"/>
    </row>
    <row r="733" spans="1:67" ht="20">
      <c r="A733" s="151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40"/>
      <c r="AB733" s="40"/>
      <c r="AC733" s="40"/>
      <c r="AD733" s="40"/>
      <c r="AE733" s="40"/>
      <c r="AF733" s="40"/>
      <c r="AG733" s="8"/>
      <c r="AH733" s="33"/>
      <c r="AI733" s="33"/>
      <c r="AJ733" s="33"/>
      <c r="AK733" s="33"/>
      <c r="AL733" s="33"/>
      <c r="AM733" s="33"/>
      <c r="AN733" s="33"/>
      <c r="AO733" s="33"/>
      <c r="AP733" s="8"/>
      <c r="AQ733" s="40"/>
      <c r="AR733" s="40"/>
      <c r="AS733" s="40"/>
      <c r="AT733" s="40"/>
      <c r="AU733" s="40"/>
      <c r="AV733" s="40"/>
      <c r="AW733" s="40"/>
      <c r="AX733" s="40"/>
      <c r="AY733" s="231"/>
      <c r="AZ733" s="5"/>
      <c r="BA733" s="5"/>
      <c r="BB733" s="5"/>
      <c r="BC733" s="5"/>
      <c r="BD733" s="5"/>
      <c r="BE733" s="5"/>
      <c r="BF733" s="5"/>
      <c r="BG733" s="5"/>
      <c r="BH733" s="5"/>
      <c r="BI733" s="5"/>
      <c r="BJ733" s="5"/>
      <c r="BK733" s="5"/>
      <c r="BL733" s="12"/>
      <c r="BM733" s="5"/>
      <c r="BN733" s="5"/>
      <c r="BO733" s="5"/>
    </row>
    <row r="734" spans="1:67" ht="20">
      <c r="A734" s="151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40"/>
      <c r="AB734" s="40"/>
      <c r="AC734" s="40"/>
      <c r="AD734" s="40"/>
      <c r="AE734" s="40"/>
      <c r="AF734" s="40"/>
      <c r="AG734" s="8"/>
      <c r="AH734" s="33"/>
      <c r="AI734" s="33"/>
      <c r="AJ734" s="33"/>
      <c r="AK734" s="33"/>
      <c r="AL734" s="33"/>
      <c r="AM734" s="33"/>
      <c r="AN734" s="33"/>
      <c r="AO734" s="33"/>
      <c r="AP734" s="8"/>
      <c r="AQ734" s="40"/>
      <c r="AR734" s="40"/>
      <c r="AS734" s="40"/>
      <c r="AT734" s="40"/>
      <c r="AU734" s="40"/>
      <c r="AV734" s="40"/>
      <c r="AW734" s="40"/>
      <c r="AX734" s="40"/>
      <c r="AY734" s="231"/>
      <c r="AZ734" s="5"/>
      <c r="BA734" s="5"/>
      <c r="BB734" s="5"/>
      <c r="BC734" s="5"/>
      <c r="BD734" s="5"/>
      <c r="BE734" s="5"/>
      <c r="BF734" s="5"/>
      <c r="BG734" s="5"/>
      <c r="BH734" s="5"/>
      <c r="BI734" s="5"/>
      <c r="BJ734" s="5"/>
      <c r="BK734" s="5"/>
      <c r="BL734" s="12"/>
      <c r="BM734" s="5"/>
      <c r="BN734" s="5"/>
      <c r="BO734" s="5"/>
    </row>
    <row r="735" spans="1:67" ht="20">
      <c r="A735" s="151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40"/>
      <c r="AB735" s="40"/>
      <c r="AC735" s="40"/>
      <c r="AD735" s="40"/>
      <c r="AE735" s="40"/>
      <c r="AF735" s="40"/>
      <c r="AG735" s="8"/>
      <c r="AH735" s="33"/>
      <c r="AI735" s="33"/>
      <c r="AJ735" s="33"/>
      <c r="AK735" s="33"/>
      <c r="AL735" s="33"/>
      <c r="AM735" s="33"/>
      <c r="AN735" s="33"/>
      <c r="AO735" s="33"/>
      <c r="AP735" s="8"/>
      <c r="AQ735" s="40"/>
      <c r="AR735" s="40"/>
      <c r="AS735" s="40"/>
      <c r="AT735" s="40"/>
      <c r="AU735" s="40"/>
      <c r="AV735" s="40"/>
      <c r="AW735" s="40"/>
      <c r="AX735" s="40"/>
      <c r="AY735" s="231"/>
      <c r="AZ735" s="5"/>
      <c r="BA735" s="5"/>
      <c r="BB735" s="5"/>
      <c r="BC735" s="5"/>
      <c r="BD735" s="5"/>
      <c r="BE735" s="5"/>
      <c r="BF735" s="5"/>
      <c r="BG735" s="5"/>
      <c r="BH735" s="5"/>
      <c r="BI735" s="5"/>
      <c r="BJ735" s="5"/>
      <c r="BK735" s="5"/>
      <c r="BL735" s="12"/>
      <c r="BM735" s="5"/>
      <c r="BN735" s="5"/>
      <c r="BO735" s="5"/>
    </row>
    <row r="736" spans="1:67" ht="20">
      <c r="A736" s="151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40"/>
      <c r="AB736" s="40"/>
      <c r="AC736" s="40"/>
      <c r="AD736" s="40"/>
      <c r="AE736" s="40"/>
      <c r="AF736" s="40"/>
      <c r="AG736" s="8"/>
      <c r="AH736" s="33"/>
      <c r="AI736" s="33"/>
      <c r="AJ736" s="33"/>
      <c r="AK736" s="33"/>
      <c r="AL736" s="33"/>
      <c r="AM736" s="33"/>
      <c r="AN736" s="33"/>
      <c r="AO736" s="33"/>
      <c r="AP736" s="8"/>
      <c r="AQ736" s="40"/>
      <c r="AR736" s="40"/>
      <c r="AS736" s="40"/>
      <c r="AT736" s="40"/>
      <c r="AU736" s="40"/>
      <c r="AV736" s="40"/>
      <c r="AW736" s="40"/>
      <c r="AX736" s="40"/>
      <c r="AY736" s="231"/>
      <c r="AZ736" s="5"/>
      <c r="BA736" s="5"/>
      <c r="BB736" s="5"/>
      <c r="BC736" s="5"/>
      <c r="BD736" s="5"/>
      <c r="BE736" s="5"/>
      <c r="BF736" s="5"/>
      <c r="BG736" s="5"/>
      <c r="BH736" s="5"/>
      <c r="BI736" s="5"/>
      <c r="BJ736" s="5"/>
      <c r="BK736" s="5"/>
      <c r="BL736" s="12"/>
      <c r="BM736" s="5"/>
      <c r="BN736" s="5"/>
      <c r="BO736" s="5"/>
    </row>
    <row r="737" spans="1:67" ht="20">
      <c r="A737" s="151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40"/>
      <c r="AB737" s="40"/>
      <c r="AC737" s="40"/>
      <c r="AD737" s="40"/>
      <c r="AE737" s="40"/>
      <c r="AF737" s="40"/>
      <c r="AG737" s="8"/>
      <c r="AH737" s="33"/>
      <c r="AI737" s="33"/>
      <c r="AJ737" s="33"/>
      <c r="AK737" s="33"/>
      <c r="AL737" s="33"/>
      <c r="AM737" s="33"/>
      <c r="AN737" s="33"/>
      <c r="AO737" s="33"/>
      <c r="AP737" s="8"/>
      <c r="AQ737" s="40"/>
      <c r="AR737" s="40"/>
      <c r="AS737" s="40"/>
      <c r="AT737" s="40"/>
      <c r="AU737" s="40"/>
      <c r="AV737" s="40"/>
      <c r="AW737" s="40"/>
      <c r="AX737" s="40"/>
      <c r="AY737" s="231"/>
      <c r="AZ737" s="5"/>
      <c r="BA737" s="5"/>
      <c r="BB737" s="5"/>
      <c r="BC737" s="5"/>
      <c r="BD737" s="5"/>
      <c r="BE737" s="5"/>
      <c r="BF737" s="5"/>
      <c r="BG737" s="5"/>
      <c r="BH737" s="5"/>
      <c r="BI737" s="5"/>
      <c r="BJ737" s="5"/>
      <c r="BK737" s="5"/>
      <c r="BL737" s="12"/>
      <c r="BM737" s="5"/>
      <c r="BN737" s="5"/>
      <c r="BO737" s="5"/>
    </row>
    <row r="738" spans="1:67" ht="20">
      <c r="A738" s="151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40"/>
      <c r="AB738" s="40"/>
      <c r="AC738" s="40"/>
      <c r="AD738" s="40"/>
      <c r="AE738" s="40"/>
      <c r="AF738" s="40"/>
      <c r="AG738" s="8"/>
      <c r="AH738" s="33"/>
      <c r="AI738" s="33"/>
      <c r="AJ738" s="33"/>
      <c r="AK738" s="33"/>
      <c r="AL738" s="33"/>
      <c r="AM738" s="33"/>
      <c r="AN738" s="33"/>
      <c r="AO738" s="33"/>
      <c r="AP738" s="8"/>
      <c r="AQ738" s="40"/>
      <c r="AR738" s="40"/>
      <c r="AS738" s="40"/>
      <c r="AT738" s="40"/>
      <c r="AU738" s="40"/>
      <c r="AV738" s="40"/>
      <c r="AW738" s="40"/>
      <c r="AX738" s="40"/>
      <c r="AY738" s="231"/>
      <c r="AZ738" s="5"/>
      <c r="BA738" s="5"/>
      <c r="BB738" s="5"/>
      <c r="BC738" s="5"/>
      <c r="BD738" s="5"/>
      <c r="BE738" s="5"/>
      <c r="BF738" s="5"/>
      <c r="BG738" s="5"/>
      <c r="BH738" s="5"/>
      <c r="BI738" s="5"/>
      <c r="BJ738" s="5"/>
      <c r="BK738" s="5"/>
      <c r="BL738" s="12"/>
      <c r="BM738" s="5"/>
      <c r="BN738" s="5"/>
      <c r="BO738" s="5"/>
    </row>
    <row r="739" spans="1:67" ht="20">
      <c r="A739" s="151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40"/>
      <c r="AB739" s="40"/>
      <c r="AC739" s="40"/>
      <c r="AD739" s="40"/>
      <c r="AE739" s="40"/>
      <c r="AF739" s="40"/>
      <c r="AG739" s="8"/>
      <c r="AH739" s="33"/>
      <c r="AI739" s="33"/>
      <c r="AJ739" s="33"/>
      <c r="AK739" s="33"/>
      <c r="AL739" s="33"/>
      <c r="AM739" s="33"/>
      <c r="AN739" s="33"/>
      <c r="AO739" s="33"/>
      <c r="AP739" s="8"/>
      <c r="AQ739" s="40"/>
      <c r="AR739" s="40"/>
      <c r="AS739" s="40"/>
      <c r="AT739" s="40"/>
      <c r="AU739" s="40"/>
      <c r="AV739" s="40"/>
      <c r="AW739" s="40"/>
      <c r="AX739" s="40"/>
      <c r="AY739" s="231"/>
      <c r="AZ739" s="5"/>
      <c r="BA739" s="5"/>
      <c r="BB739" s="5"/>
      <c r="BC739" s="5"/>
      <c r="BD739" s="5"/>
      <c r="BE739" s="5"/>
      <c r="BF739" s="5"/>
      <c r="BG739" s="5"/>
      <c r="BH739" s="5"/>
      <c r="BI739" s="5"/>
      <c r="BJ739" s="5"/>
      <c r="BK739" s="5"/>
      <c r="BL739" s="12"/>
      <c r="BM739" s="5"/>
      <c r="BN739" s="5"/>
      <c r="BO739" s="5"/>
    </row>
    <row r="740" spans="1:67" ht="20">
      <c r="A740" s="151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40"/>
      <c r="AB740" s="40"/>
      <c r="AC740" s="40"/>
      <c r="AD740" s="40"/>
      <c r="AE740" s="40"/>
      <c r="AF740" s="40"/>
      <c r="AG740" s="8"/>
      <c r="AH740" s="33"/>
      <c r="AI740" s="33"/>
      <c r="AJ740" s="33"/>
      <c r="AK740" s="33"/>
      <c r="AL740" s="33"/>
      <c r="AM740" s="33"/>
      <c r="AN740" s="33"/>
      <c r="AO740" s="33"/>
      <c r="AP740" s="8"/>
      <c r="AQ740" s="40"/>
      <c r="AR740" s="40"/>
      <c r="AS740" s="40"/>
      <c r="AT740" s="40"/>
      <c r="AU740" s="40"/>
      <c r="AV740" s="40"/>
      <c r="AW740" s="40"/>
      <c r="AX740" s="40"/>
      <c r="AY740" s="231"/>
      <c r="AZ740" s="5"/>
      <c r="BA740" s="5"/>
      <c r="BB740" s="5"/>
      <c r="BC740" s="5"/>
      <c r="BD740" s="5"/>
      <c r="BE740" s="5"/>
      <c r="BF740" s="5"/>
      <c r="BG740" s="5"/>
      <c r="BH740" s="5"/>
      <c r="BI740" s="5"/>
      <c r="BJ740" s="5"/>
      <c r="BK740" s="5"/>
      <c r="BL740" s="12"/>
      <c r="BM740" s="5"/>
      <c r="BN740" s="5"/>
      <c r="BO740" s="5"/>
    </row>
    <row r="741" spans="1:67" ht="20">
      <c r="A741" s="151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40"/>
      <c r="AB741" s="40"/>
      <c r="AC741" s="40"/>
      <c r="AD741" s="40"/>
      <c r="AE741" s="40"/>
      <c r="AF741" s="40"/>
      <c r="AG741" s="8"/>
      <c r="AH741" s="33"/>
      <c r="AI741" s="33"/>
      <c r="AJ741" s="33"/>
      <c r="AK741" s="33"/>
      <c r="AL741" s="33"/>
      <c r="AM741" s="33"/>
      <c r="AN741" s="33"/>
      <c r="AO741" s="33"/>
      <c r="AP741" s="8"/>
      <c r="AQ741" s="40"/>
      <c r="AR741" s="40"/>
      <c r="AS741" s="40"/>
      <c r="AT741" s="40"/>
      <c r="AU741" s="40"/>
      <c r="AV741" s="40"/>
      <c r="AW741" s="40"/>
      <c r="AX741" s="40"/>
      <c r="AY741" s="231"/>
      <c r="AZ741" s="5"/>
      <c r="BA741" s="5"/>
      <c r="BB741" s="5"/>
      <c r="BC741" s="5"/>
      <c r="BD741" s="5"/>
      <c r="BE741" s="5"/>
      <c r="BF741" s="5"/>
      <c r="BG741" s="5"/>
      <c r="BH741" s="5"/>
      <c r="BI741" s="5"/>
      <c r="BJ741" s="5"/>
      <c r="BK741" s="5"/>
      <c r="BL741" s="12"/>
      <c r="BM741" s="5"/>
      <c r="BN741" s="5"/>
      <c r="BO741" s="5"/>
    </row>
    <row r="742" spans="1:67" ht="20">
      <c r="A742" s="151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40"/>
      <c r="AB742" s="40"/>
      <c r="AC742" s="40"/>
      <c r="AD742" s="40"/>
      <c r="AE742" s="40"/>
      <c r="AF742" s="40"/>
      <c r="AG742" s="8"/>
      <c r="AH742" s="33"/>
      <c r="AI742" s="33"/>
      <c r="AJ742" s="33"/>
      <c r="AK742" s="33"/>
      <c r="AL742" s="33"/>
      <c r="AM742" s="33"/>
      <c r="AN742" s="33"/>
      <c r="AO742" s="33"/>
      <c r="AP742" s="8"/>
      <c r="AQ742" s="40"/>
      <c r="AR742" s="40"/>
      <c r="AS742" s="40"/>
      <c r="AT742" s="40"/>
      <c r="AU742" s="40"/>
      <c r="AV742" s="40"/>
      <c r="AW742" s="40"/>
      <c r="AX742" s="40"/>
      <c r="AY742" s="231"/>
      <c r="AZ742" s="5"/>
      <c r="BA742" s="5"/>
      <c r="BB742" s="5"/>
      <c r="BC742" s="5"/>
      <c r="BD742" s="5"/>
      <c r="BE742" s="5"/>
      <c r="BF742" s="5"/>
      <c r="BG742" s="5"/>
      <c r="BH742" s="5"/>
      <c r="BI742" s="5"/>
      <c r="BJ742" s="5"/>
      <c r="BK742" s="5"/>
      <c r="BL742" s="12"/>
      <c r="BM742" s="5"/>
      <c r="BN742" s="5"/>
      <c r="BO742" s="5"/>
    </row>
    <row r="743" spans="1:67" ht="20">
      <c r="A743" s="151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40"/>
      <c r="AB743" s="40"/>
      <c r="AC743" s="40"/>
      <c r="AD743" s="40"/>
      <c r="AE743" s="40"/>
      <c r="AF743" s="40"/>
      <c r="AG743" s="8"/>
      <c r="AH743" s="33"/>
      <c r="AI743" s="33"/>
      <c r="AJ743" s="33"/>
      <c r="AK743" s="33"/>
      <c r="AL743" s="33"/>
      <c r="AM743" s="33"/>
      <c r="AN743" s="33"/>
      <c r="AO743" s="33"/>
      <c r="AP743" s="8"/>
      <c r="AQ743" s="40"/>
      <c r="AR743" s="40"/>
      <c r="AS743" s="40"/>
      <c r="AT743" s="40"/>
      <c r="AU743" s="40"/>
      <c r="AV743" s="40"/>
      <c r="AW743" s="40"/>
      <c r="AX743" s="40"/>
      <c r="AY743" s="231"/>
      <c r="AZ743" s="5"/>
      <c r="BA743" s="5"/>
      <c r="BB743" s="5"/>
      <c r="BC743" s="5"/>
      <c r="BD743" s="5"/>
      <c r="BE743" s="5"/>
      <c r="BF743" s="5"/>
      <c r="BG743" s="5"/>
      <c r="BH743" s="5"/>
      <c r="BI743" s="5"/>
      <c r="BJ743" s="5"/>
      <c r="BK743" s="5"/>
      <c r="BL743" s="12"/>
      <c r="BM743" s="5"/>
      <c r="BN743" s="5"/>
      <c r="BO743" s="5"/>
    </row>
    <row r="744" spans="1:67" ht="20">
      <c r="A744" s="151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40"/>
      <c r="AB744" s="40"/>
      <c r="AC744" s="40"/>
      <c r="AD744" s="40"/>
      <c r="AE744" s="40"/>
      <c r="AF744" s="40"/>
      <c r="AG744" s="8"/>
      <c r="AH744" s="33"/>
      <c r="AI744" s="33"/>
      <c r="AJ744" s="33"/>
      <c r="AK744" s="33"/>
      <c r="AL744" s="33"/>
      <c r="AM744" s="33"/>
      <c r="AN744" s="33"/>
      <c r="AO744" s="33"/>
      <c r="AP744" s="8"/>
      <c r="AQ744" s="40"/>
      <c r="AR744" s="40"/>
      <c r="AS744" s="40"/>
      <c r="AT744" s="40"/>
      <c r="AU744" s="40"/>
      <c r="AV744" s="40"/>
      <c r="AW744" s="40"/>
      <c r="AX744" s="40"/>
      <c r="AY744" s="231"/>
      <c r="AZ744" s="5"/>
      <c r="BA744" s="5"/>
      <c r="BB744" s="5"/>
      <c r="BC744" s="5"/>
      <c r="BD744" s="5"/>
      <c r="BE744" s="5"/>
      <c r="BF744" s="5"/>
      <c r="BG744" s="5"/>
      <c r="BH744" s="5"/>
      <c r="BI744" s="5"/>
      <c r="BJ744" s="5"/>
      <c r="BK744" s="5"/>
      <c r="BL744" s="12"/>
      <c r="BM744" s="5"/>
      <c r="BN744" s="5"/>
      <c r="BO744" s="5"/>
    </row>
    <row r="745" spans="1:67" ht="20">
      <c r="A745" s="151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40"/>
      <c r="AB745" s="40"/>
      <c r="AC745" s="40"/>
      <c r="AD745" s="40"/>
      <c r="AE745" s="40"/>
      <c r="AF745" s="40"/>
      <c r="AG745" s="8"/>
      <c r="AH745" s="33"/>
      <c r="AI745" s="33"/>
      <c r="AJ745" s="33"/>
      <c r="AK745" s="33"/>
      <c r="AL745" s="33"/>
      <c r="AM745" s="33"/>
      <c r="AN745" s="33"/>
      <c r="AO745" s="33"/>
      <c r="AP745" s="8"/>
      <c r="AQ745" s="40"/>
      <c r="AR745" s="40"/>
      <c r="AS745" s="40"/>
      <c r="AT745" s="40"/>
      <c r="AU745" s="40"/>
      <c r="AV745" s="40"/>
      <c r="AW745" s="40"/>
      <c r="AX745" s="40"/>
      <c r="AY745" s="231"/>
      <c r="AZ745" s="5"/>
      <c r="BA745" s="5"/>
      <c r="BB745" s="5"/>
      <c r="BC745" s="5"/>
      <c r="BD745" s="5"/>
      <c r="BE745" s="5"/>
      <c r="BF745" s="5"/>
      <c r="BG745" s="5"/>
      <c r="BH745" s="5"/>
      <c r="BI745" s="5"/>
      <c r="BJ745" s="5"/>
      <c r="BK745" s="5"/>
      <c r="BL745" s="12"/>
      <c r="BM745" s="5"/>
      <c r="BN745" s="5"/>
      <c r="BO745" s="5"/>
    </row>
    <row r="746" spans="1:67" ht="20">
      <c r="A746" s="151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40"/>
      <c r="AB746" s="40"/>
      <c r="AC746" s="40"/>
      <c r="AD746" s="40"/>
      <c r="AE746" s="40"/>
      <c r="AF746" s="40"/>
      <c r="AG746" s="8"/>
      <c r="AH746" s="33"/>
      <c r="AI746" s="33"/>
      <c r="AJ746" s="33"/>
      <c r="AK746" s="33"/>
      <c r="AL746" s="33"/>
      <c r="AM746" s="33"/>
      <c r="AN746" s="33"/>
      <c r="AO746" s="33"/>
      <c r="AP746" s="8"/>
      <c r="AQ746" s="40"/>
      <c r="AR746" s="40"/>
      <c r="AS746" s="40"/>
      <c r="AT746" s="40"/>
      <c r="AU746" s="40"/>
      <c r="AV746" s="40"/>
      <c r="AW746" s="40"/>
      <c r="AX746" s="40"/>
      <c r="AY746" s="231"/>
      <c r="AZ746" s="5"/>
      <c r="BA746" s="5"/>
      <c r="BB746" s="5"/>
      <c r="BC746" s="5"/>
      <c r="BD746" s="5"/>
      <c r="BE746" s="5"/>
      <c r="BF746" s="5"/>
      <c r="BG746" s="5"/>
      <c r="BH746" s="5"/>
      <c r="BI746" s="5"/>
      <c r="BJ746" s="5"/>
      <c r="BK746" s="5"/>
      <c r="BL746" s="12"/>
      <c r="BM746" s="5"/>
      <c r="BN746" s="5"/>
      <c r="BO746" s="5"/>
    </row>
    <row r="747" spans="1:67" ht="20">
      <c r="A747" s="151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40"/>
      <c r="AB747" s="40"/>
      <c r="AC747" s="40"/>
      <c r="AD747" s="40"/>
      <c r="AE747" s="40"/>
      <c r="AF747" s="40"/>
      <c r="AG747" s="8"/>
      <c r="AH747" s="33"/>
      <c r="AI747" s="33"/>
      <c r="AJ747" s="33"/>
      <c r="AK747" s="33"/>
      <c r="AL747" s="33"/>
      <c r="AM747" s="33"/>
      <c r="AN747" s="33"/>
      <c r="AO747" s="33"/>
      <c r="AP747" s="8"/>
      <c r="AQ747" s="40"/>
      <c r="AR747" s="40"/>
      <c r="AS747" s="40"/>
      <c r="AT747" s="40"/>
      <c r="AU747" s="40"/>
      <c r="AV747" s="40"/>
      <c r="AW747" s="40"/>
      <c r="AX747" s="40"/>
      <c r="AY747" s="231"/>
      <c r="AZ747" s="5"/>
      <c r="BA747" s="5"/>
      <c r="BB747" s="5"/>
      <c r="BC747" s="5"/>
      <c r="BD747" s="5"/>
      <c r="BE747" s="5"/>
      <c r="BF747" s="5"/>
      <c r="BG747" s="5"/>
      <c r="BH747" s="5"/>
      <c r="BI747" s="5"/>
      <c r="BJ747" s="5"/>
      <c r="BK747" s="5"/>
      <c r="BL747" s="12"/>
      <c r="BM747" s="5"/>
      <c r="BN747" s="5"/>
      <c r="BO747" s="5"/>
    </row>
    <row r="748" spans="1:67" ht="20">
      <c r="A748" s="151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40"/>
      <c r="AB748" s="40"/>
      <c r="AC748" s="40"/>
      <c r="AD748" s="40"/>
      <c r="AE748" s="40"/>
      <c r="AF748" s="40"/>
      <c r="AG748" s="8"/>
      <c r="AH748" s="33"/>
      <c r="AI748" s="33"/>
      <c r="AJ748" s="33"/>
      <c r="AK748" s="33"/>
      <c r="AL748" s="33"/>
      <c r="AM748" s="33"/>
      <c r="AN748" s="33"/>
      <c r="AO748" s="33"/>
      <c r="AP748" s="8"/>
      <c r="AQ748" s="40"/>
      <c r="AR748" s="40"/>
      <c r="AS748" s="40"/>
      <c r="AT748" s="40"/>
      <c r="AU748" s="40"/>
      <c r="AV748" s="40"/>
      <c r="AW748" s="40"/>
      <c r="AX748" s="40"/>
      <c r="AY748" s="231"/>
      <c r="AZ748" s="5"/>
      <c r="BA748" s="5"/>
      <c r="BB748" s="5"/>
      <c r="BC748" s="5"/>
      <c r="BD748" s="5"/>
      <c r="BE748" s="5"/>
      <c r="BF748" s="5"/>
      <c r="BG748" s="5"/>
      <c r="BH748" s="5"/>
      <c r="BI748" s="5"/>
      <c r="BJ748" s="5"/>
      <c r="BK748" s="5"/>
      <c r="BL748" s="12"/>
      <c r="BM748" s="5"/>
      <c r="BN748" s="5"/>
      <c r="BO748" s="5"/>
    </row>
    <row r="749" spans="1:67" ht="20">
      <c r="A749" s="151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40"/>
      <c r="AB749" s="40"/>
      <c r="AC749" s="40"/>
      <c r="AD749" s="40"/>
      <c r="AE749" s="40"/>
      <c r="AF749" s="40"/>
      <c r="AG749" s="8"/>
      <c r="AH749" s="33"/>
      <c r="AI749" s="33"/>
      <c r="AJ749" s="33"/>
      <c r="AK749" s="33"/>
      <c r="AL749" s="33"/>
      <c r="AM749" s="33"/>
      <c r="AN749" s="33"/>
      <c r="AO749" s="33"/>
      <c r="AP749" s="8"/>
      <c r="AQ749" s="40"/>
      <c r="AR749" s="40"/>
      <c r="AS749" s="40"/>
      <c r="AT749" s="40"/>
      <c r="AU749" s="40"/>
      <c r="AV749" s="40"/>
      <c r="AW749" s="40"/>
      <c r="AX749" s="40"/>
      <c r="AY749" s="231"/>
      <c r="AZ749" s="5"/>
      <c r="BA749" s="5"/>
      <c r="BB749" s="5"/>
      <c r="BC749" s="5"/>
      <c r="BD749" s="5"/>
      <c r="BE749" s="5"/>
      <c r="BF749" s="5"/>
      <c r="BG749" s="5"/>
      <c r="BH749" s="5"/>
      <c r="BI749" s="5"/>
      <c r="BJ749" s="5"/>
      <c r="BK749" s="5"/>
      <c r="BL749" s="12"/>
      <c r="BM749" s="5"/>
      <c r="BN749" s="5"/>
      <c r="BO749" s="5"/>
    </row>
    <row r="750" spans="1:67" ht="20">
      <c r="A750" s="151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40"/>
      <c r="AB750" s="40"/>
      <c r="AC750" s="40"/>
      <c r="AD750" s="40"/>
      <c r="AE750" s="40"/>
      <c r="AF750" s="40"/>
      <c r="AG750" s="8"/>
      <c r="AH750" s="33"/>
      <c r="AI750" s="33"/>
      <c r="AJ750" s="33"/>
      <c r="AK750" s="33"/>
      <c r="AL750" s="33"/>
      <c r="AM750" s="33"/>
      <c r="AN750" s="33"/>
      <c r="AO750" s="33"/>
      <c r="AP750" s="8"/>
      <c r="AQ750" s="40"/>
      <c r="AR750" s="40"/>
      <c r="AS750" s="40"/>
      <c r="AT750" s="40"/>
      <c r="AU750" s="40"/>
      <c r="AV750" s="40"/>
      <c r="AW750" s="40"/>
      <c r="AX750" s="40"/>
      <c r="AY750" s="231"/>
      <c r="AZ750" s="5"/>
      <c r="BA750" s="5"/>
      <c r="BB750" s="5"/>
      <c r="BC750" s="5"/>
      <c r="BD750" s="5"/>
      <c r="BE750" s="5"/>
      <c r="BF750" s="5"/>
      <c r="BG750" s="5"/>
      <c r="BH750" s="5"/>
      <c r="BI750" s="5"/>
      <c r="BJ750" s="5"/>
      <c r="BK750" s="5"/>
      <c r="BL750" s="12"/>
      <c r="BM750" s="5"/>
      <c r="BN750" s="5"/>
      <c r="BO750" s="5"/>
    </row>
    <row r="751" spans="1:67" ht="20">
      <c r="A751" s="151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40"/>
      <c r="AB751" s="40"/>
      <c r="AC751" s="40"/>
      <c r="AD751" s="40"/>
      <c r="AE751" s="40"/>
      <c r="AF751" s="40"/>
      <c r="AG751" s="8"/>
      <c r="AH751" s="33"/>
      <c r="AI751" s="33"/>
      <c r="AJ751" s="33"/>
      <c r="AK751" s="33"/>
      <c r="AL751" s="33"/>
      <c r="AM751" s="33"/>
      <c r="AN751" s="33"/>
      <c r="AO751" s="33"/>
      <c r="AP751" s="8"/>
      <c r="AQ751" s="40"/>
      <c r="AR751" s="40"/>
      <c r="AS751" s="40"/>
      <c r="AT751" s="40"/>
      <c r="AU751" s="40"/>
      <c r="AV751" s="40"/>
      <c r="AW751" s="40"/>
      <c r="AX751" s="40"/>
      <c r="AY751" s="231"/>
      <c r="AZ751" s="5"/>
      <c r="BA751" s="5"/>
      <c r="BB751" s="5"/>
      <c r="BC751" s="5"/>
      <c r="BD751" s="5"/>
      <c r="BE751" s="5"/>
      <c r="BF751" s="5"/>
      <c r="BG751" s="5"/>
      <c r="BH751" s="5"/>
      <c r="BI751" s="5"/>
      <c r="BJ751" s="5"/>
      <c r="BK751" s="5"/>
      <c r="BL751" s="12"/>
      <c r="BM751" s="5"/>
      <c r="BN751" s="5"/>
      <c r="BO751" s="5"/>
    </row>
    <row r="752" spans="1:67" ht="20">
      <c r="A752" s="151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40"/>
      <c r="AB752" s="40"/>
      <c r="AC752" s="40"/>
      <c r="AD752" s="40"/>
      <c r="AE752" s="40"/>
      <c r="AF752" s="40"/>
      <c r="AG752" s="8"/>
      <c r="AH752" s="33"/>
      <c r="AI752" s="33"/>
      <c r="AJ752" s="33"/>
      <c r="AK752" s="33"/>
      <c r="AL752" s="33"/>
      <c r="AM752" s="33"/>
      <c r="AN752" s="33"/>
      <c r="AO752" s="33"/>
      <c r="AP752" s="8"/>
      <c r="AQ752" s="40"/>
      <c r="AR752" s="40"/>
      <c r="AS752" s="40"/>
      <c r="AT752" s="40"/>
      <c r="AU752" s="40"/>
      <c r="AV752" s="40"/>
      <c r="AW752" s="40"/>
      <c r="AX752" s="40"/>
      <c r="AY752" s="231"/>
      <c r="AZ752" s="5"/>
      <c r="BA752" s="5"/>
      <c r="BB752" s="5"/>
      <c r="BC752" s="5"/>
      <c r="BD752" s="5"/>
      <c r="BE752" s="5"/>
      <c r="BF752" s="5"/>
      <c r="BG752" s="5"/>
      <c r="BH752" s="5"/>
      <c r="BI752" s="5"/>
      <c r="BJ752" s="5"/>
      <c r="BK752" s="5"/>
      <c r="BL752" s="12"/>
      <c r="BM752" s="5"/>
      <c r="BN752" s="5"/>
      <c r="BO752" s="5"/>
    </row>
    <row r="753" spans="1:67" ht="20">
      <c r="A753" s="151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40"/>
      <c r="AB753" s="40"/>
      <c r="AC753" s="40"/>
      <c r="AD753" s="40"/>
      <c r="AE753" s="40"/>
      <c r="AF753" s="40"/>
      <c r="AG753" s="8"/>
      <c r="AH753" s="33"/>
      <c r="AI753" s="33"/>
      <c r="AJ753" s="33"/>
      <c r="AK753" s="33"/>
      <c r="AL753" s="33"/>
      <c r="AM753" s="33"/>
      <c r="AN753" s="33"/>
      <c r="AO753" s="33"/>
      <c r="AP753" s="8"/>
      <c r="AQ753" s="40"/>
      <c r="AR753" s="40"/>
      <c r="AS753" s="40"/>
      <c r="AT753" s="40"/>
      <c r="AU753" s="40"/>
      <c r="AV753" s="40"/>
      <c r="AW753" s="40"/>
      <c r="AX753" s="40"/>
      <c r="AY753" s="231"/>
      <c r="AZ753" s="5"/>
      <c r="BA753" s="5"/>
      <c r="BB753" s="5"/>
      <c r="BC753" s="5"/>
      <c r="BD753" s="5"/>
      <c r="BE753" s="5"/>
      <c r="BF753" s="5"/>
      <c r="BG753" s="5"/>
      <c r="BH753" s="5"/>
      <c r="BI753" s="5"/>
      <c r="BJ753" s="5"/>
      <c r="BK753" s="5"/>
      <c r="BL753" s="12"/>
      <c r="BM753" s="5"/>
      <c r="BN753" s="5"/>
      <c r="BO753" s="5"/>
    </row>
    <row r="754" spans="1:67" ht="20">
      <c r="A754" s="151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40"/>
      <c r="AB754" s="40"/>
      <c r="AC754" s="40"/>
      <c r="AD754" s="40"/>
      <c r="AE754" s="40"/>
      <c r="AF754" s="40"/>
      <c r="AG754" s="8"/>
      <c r="AH754" s="33"/>
      <c r="AI754" s="33"/>
      <c r="AJ754" s="33"/>
      <c r="AK754" s="33"/>
      <c r="AL754" s="33"/>
      <c r="AM754" s="33"/>
      <c r="AN754" s="33"/>
      <c r="AO754" s="33"/>
      <c r="AP754" s="8"/>
      <c r="AQ754" s="40"/>
      <c r="AR754" s="40"/>
      <c r="AS754" s="40"/>
      <c r="AT754" s="40"/>
      <c r="AU754" s="40"/>
      <c r="AV754" s="40"/>
      <c r="AW754" s="40"/>
      <c r="AX754" s="40"/>
      <c r="AY754" s="231"/>
      <c r="AZ754" s="5"/>
      <c r="BA754" s="5"/>
      <c r="BB754" s="5"/>
      <c r="BC754" s="5"/>
      <c r="BD754" s="5"/>
      <c r="BE754" s="5"/>
      <c r="BF754" s="5"/>
      <c r="BG754" s="5"/>
      <c r="BH754" s="5"/>
      <c r="BI754" s="5"/>
      <c r="BJ754" s="5"/>
      <c r="BK754" s="5"/>
      <c r="BL754" s="12"/>
      <c r="BM754" s="5"/>
      <c r="BN754" s="5"/>
      <c r="BO754" s="5"/>
    </row>
    <row r="755" spans="1:67" ht="20">
      <c r="A755" s="151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40"/>
      <c r="AB755" s="40"/>
      <c r="AC755" s="40"/>
      <c r="AD755" s="40"/>
      <c r="AE755" s="40"/>
      <c r="AF755" s="40"/>
      <c r="AG755" s="8"/>
      <c r="AH755" s="33"/>
      <c r="AI755" s="33"/>
      <c r="AJ755" s="33"/>
      <c r="AK755" s="33"/>
      <c r="AL755" s="33"/>
      <c r="AM755" s="33"/>
      <c r="AN755" s="33"/>
      <c r="AO755" s="33"/>
      <c r="AP755" s="8"/>
      <c r="AQ755" s="40"/>
      <c r="AR755" s="40"/>
      <c r="AS755" s="40"/>
      <c r="AT755" s="40"/>
      <c r="AU755" s="40"/>
      <c r="AV755" s="40"/>
      <c r="AW755" s="40"/>
      <c r="AX755" s="40"/>
      <c r="AY755" s="231"/>
      <c r="AZ755" s="5"/>
      <c r="BA755" s="5"/>
      <c r="BB755" s="5"/>
      <c r="BC755" s="5"/>
      <c r="BD755" s="5"/>
      <c r="BE755" s="5"/>
      <c r="BF755" s="5"/>
      <c r="BG755" s="5"/>
      <c r="BH755" s="5"/>
      <c r="BI755" s="5"/>
      <c r="BJ755" s="5"/>
      <c r="BK755" s="5"/>
      <c r="BL755" s="12"/>
      <c r="BM755" s="5"/>
      <c r="BN755" s="5"/>
      <c r="BO755" s="5"/>
    </row>
    <row r="756" spans="1:67" ht="20">
      <c r="A756" s="151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40"/>
      <c r="AB756" s="40"/>
      <c r="AC756" s="40"/>
      <c r="AD756" s="40"/>
      <c r="AE756" s="40"/>
      <c r="AF756" s="40"/>
      <c r="AG756" s="8"/>
      <c r="AH756" s="33"/>
      <c r="AI756" s="33"/>
      <c r="AJ756" s="33"/>
      <c r="AK756" s="33"/>
      <c r="AL756" s="33"/>
      <c r="AM756" s="33"/>
      <c r="AN756" s="33"/>
      <c r="AO756" s="33"/>
      <c r="AP756" s="8"/>
      <c r="AQ756" s="40"/>
      <c r="AR756" s="40"/>
      <c r="AS756" s="40"/>
      <c r="AT756" s="40"/>
      <c r="AU756" s="40"/>
      <c r="AV756" s="40"/>
      <c r="AW756" s="40"/>
      <c r="AX756" s="40"/>
      <c r="AY756" s="231"/>
      <c r="AZ756" s="5"/>
      <c r="BA756" s="5"/>
      <c r="BB756" s="5"/>
      <c r="BC756" s="5"/>
      <c r="BD756" s="5"/>
      <c r="BE756" s="5"/>
      <c r="BF756" s="5"/>
      <c r="BG756" s="5"/>
      <c r="BH756" s="5"/>
      <c r="BI756" s="5"/>
      <c r="BJ756" s="5"/>
      <c r="BK756" s="5"/>
      <c r="BL756" s="12"/>
      <c r="BM756" s="5"/>
      <c r="BN756" s="5"/>
      <c r="BO756" s="5"/>
    </row>
    <row r="757" spans="1:67" ht="20">
      <c r="A757" s="151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40"/>
      <c r="AB757" s="40"/>
      <c r="AC757" s="40"/>
      <c r="AD757" s="40"/>
      <c r="AE757" s="40"/>
      <c r="AF757" s="40"/>
      <c r="AG757" s="8"/>
      <c r="AH757" s="33"/>
      <c r="AI757" s="33"/>
      <c r="AJ757" s="33"/>
      <c r="AK757" s="33"/>
      <c r="AL757" s="33"/>
      <c r="AM757" s="33"/>
      <c r="AN757" s="33"/>
      <c r="AO757" s="33"/>
      <c r="AP757" s="8"/>
      <c r="AQ757" s="40"/>
      <c r="AR757" s="40"/>
      <c r="AS757" s="40"/>
      <c r="AT757" s="40"/>
      <c r="AU757" s="40"/>
      <c r="AV757" s="40"/>
      <c r="AW757" s="40"/>
      <c r="AX757" s="40"/>
      <c r="AY757" s="231"/>
      <c r="AZ757" s="5"/>
      <c r="BA757" s="5"/>
      <c r="BB757" s="5"/>
      <c r="BC757" s="5"/>
      <c r="BD757" s="5"/>
      <c r="BE757" s="5"/>
      <c r="BF757" s="5"/>
      <c r="BG757" s="5"/>
      <c r="BH757" s="5"/>
      <c r="BI757" s="5"/>
      <c r="BJ757" s="5"/>
      <c r="BK757" s="5"/>
      <c r="BL757" s="12"/>
      <c r="BM757" s="5"/>
      <c r="BN757" s="5"/>
      <c r="BO757" s="5"/>
    </row>
    <row r="758" spans="1:67" ht="20">
      <c r="A758" s="151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40"/>
      <c r="AB758" s="40"/>
      <c r="AC758" s="40"/>
      <c r="AD758" s="40"/>
      <c r="AE758" s="40"/>
      <c r="AF758" s="40"/>
      <c r="AG758" s="8"/>
      <c r="AH758" s="33"/>
      <c r="AI758" s="33"/>
      <c r="AJ758" s="33"/>
      <c r="AK758" s="33"/>
      <c r="AL758" s="33"/>
      <c r="AM758" s="33"/>
      <c r="AN758" s="33"/>
      <c r="AO758" s="33"/>
      <c r="AP758" s="8"/>
      <c r="AQ758" s="40"/>
      <c r="AR758" s="40"/>
      <c r="AS758" s="40"/>
      <c r="AT758" s="40"/>
      <c r="AU758" s="40"/>
      <c r="AV758" s="40"/>
      <c r="AW758" s="40"/>
      <c r="AX758" s="40"/>
      <c r="AY758" s="231"/>
      <c r="AZ758" s="5"/>
      <c r="BA758" s="5"/>
      <c r="BB758" s="5"/>
      <c r="BC758" s="5"/>
      <c r="BD758" s="5"/>
      <c r="BE758" s="5"/>
      <c r="BF758" s="5"/>
      <c r="BG758" s="5"/>
      <c r="BH758" s="5"/>
      <c r="BI758" s="5"/>
      <c r="BJ758" s="5"/>
      <c r="BK758" s="5"/>
      <c r="BL758" s="12"/>
      <c r="BM758" s="5"/>
      <c r="BN758" s="5"/>
      <c r="BO758" s="5"/>
    </row>
    <row r="759" spans="1:67" ht="20">
      <c r="A759" s="151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40"/>
      <c r="AB759" s="40"/>
      <c r="AC759" s="40"/>
      <c r="AD759" s="40"/>
      <c r="AE759" s="40"/>
      <c r="AF759" s="40"/>
      <c r="AG759" s="8"/>
      <c r="AH759" s="33"/>
      <c r="AI759" s="33"/>
      <c r="AJ759" s="33"/>
      <c r="AK759" s="33"/>
      <c r="AL759" s="33"/>
      <c r="AM759" s="33"/>
      <c r="AN759" s="33"/>
      <c r="AO759" s="33"/>
      <c r="AP759" s="8"/>
      <c r="AQ759" s="40"/>
      <c r="AR759" s="40"/>
      <c r="AS759" s="40"/>
      <c r="AT759" s="40"/>
      <c r="AU759" s="40"/>
      <c r="AV759" s="40"/>
      <c r="AW759" s="40"/>
      <c r="AX759" s="40"/>
      <c r="AY759" s="231"/>
      <c r="AZ759" s="5"/>
      <c r="BA759" s="5"/>
      <c r="BB759" s="5"/>
      <c r="BC759" s="5"/>
      <c r="BD759" s="5"/>
      <c r="BE759" s="5"/>
      <c r="BF759" s="5"/>
      <c r="BG759" s="5"/>
      <c r="BH759" s="5"/>
      <c r="BI759" s="5"/>
      <c r="BJ759" s="5"/>
      <c r="BK759" s="5"/>
      <c r="BL759" s="12"/>
      <c r="BM759" s="5"/>
      <c r="BN759" s="5"/>
      <c r="BO759" s="5"/>
    </row>
    <row r="760" spans="1:67" ht="20">
      <c r="A760" s="151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40"/>
      <c r="AB760" s="40"/>
      <c r="AC760" s="40"/>
      <c r="AD760" s="40"/>
      <c r="AE760" s="40"/>
      <c r="AF760" s="40"/>
      <c r="AG760" s="8"/>
      <c r="AH760" s="33"/>
      <c r="AI760" s="33"/>
      <c r="AJ760" s="33"/>
      <c r="AK760" s="33"/>
      <c r="AL760" s="33"/>
      <c r="AM760" s="33"/>
      <c r="AN760" s="33"/>
      <c r="AO760" s="33"/>
      <c r="AP760" s="8"/>
      <c r="AQ760" s="40"/>
      <c r="AR760" s="40"/>
      <c r="AS760" s="40"/>
      <c r="AT760" s="40"/>
      <c r="AU760" s="40"/>
      <c r="AV760" s="40"/>
      <c r="AW760" s="40"/>
      <c r="AX760" s="40"/>
      <c r="AY760" s="231"/>
      <c r="AZ760" s="5"/>
      <c r="BA760" s="5"/>
      <c r="BB760" s="5"/>
      <c r="BC760" s="5"/>
      <c r="BD760" s="5"/>
      <c r="BE760" s="5"/>
      <c r="BF760" s="5"/>
      <c r="BG760" s="5"/>
      <c r="BH760" s="5"/>
      <c r="BI760" s="5"/>
      <c r="BJ760" s="5"/>
      <c r="BK760" s="5"/>
      <c r="BL760" s="12"/>
      <c r="BM760" s="5"/>
      <c r="BN760" s="5"/>
      <c r="BO760" s="5"/>
    </row>
    <row r="761" spans="1:67" ht="20">
      <c r="A761" s="151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40"/>
      <c r="AB761" s="40"/>
      <c r="AC761" s="40"/>
      <c r="AD761" s="40"/>
      <c r="AE761" s="40"/>
      <c r="AF761" s="40"/>
      <c r="AG761" s="8"/>
      <c r="AH761" s="33"/>
      <c r="AI761" s="33"/>
      <c r="AJ761" s="33"/>
      <c r="AK761" s="33"/>
      <c r="AL761" s="33"/>
      <c r="AM761" s="33"/>
      <c r="AN761" s="33"/>
      <c r="AO761" s="33"/>
      <c r="AP761" s="8"/>
      <c r="AQ761" s="40"/>
      <c r="AR761" s="40"/>
      <c r="AS761" s="40"/>
      <c r="AT761" s="40"/>
      <c r="AU761" s="40"/>
      <c r="AV761" s="40"/>
      <c r="AW761" s="40"/>
      <c r="AX761" s="40"/>
      <c r="AY761" s="231"/>
      <c r="AZ761" s="5"/>
      <c r="BA761" s="5"/>
      <c r="BB761" s="5"/>
      <c r="BC761" s="5"/>
      <c r="BD761" s="5"/>
      <c r="BE761" s="5"/>
      <c r="BF761" s="5"/>
      <c r="BG761" s="5"/>
      <c r="BH761" s="5"/>
      <c r="BI761" s="5"/>
      <c r="BJ761" s="5"/>
      <c r="BK761" s="5"/>
      <c r="BL761" s="12"/>
      <c r="BM761" s="5"/>
      <c r="BN761" s="5"/>
      <c r="BO761" s="5"/>
    </row>
    <row r="762" spans="1:67" ht="20">
      <c r="A762" s="151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40"/>
      <c r="AB762" s="40"/>
      <c r="AC762" s="40"/>
      <c r="AD762" s="40"/>
      <c r="AE762" s="40"/>
      <c r="AF762" s="40"/>
      <c r="AG762" s="8"/>
      <c r="AH762" s="33"/>
      <c r="AI762" s="33"/>
      <c r="AJ762" s="33"/>
      <c r="AK762" s="33"/>
      <c r="AL762" s="33"/>
      <c r="AM762" s="33"/>
      <c r="AN762" s="33"/>
      <c r="AO762" s="33"/>
      <c r="AP762" s="8"/>
      <c r="AQ762" s="40"/>
      <c r="AR762" s="40"/>
      <c r="AS762" s="40"/>
      <c r="AT762" s="40"/>
      <c r="AU762" s="40"/>
      <c r="AV762" s="40"/>
      <c r="AW762" s="40"/>
      <c r="AX762" s="40"/>
      <c r="AY762" s="231"/>
      <c r="AZ762" s="5"/>
      <c r="BA762" s="5"/>
      <c r="BB762" s="5"/>
      <c r="BC762" s="5"/>
      <c r="BD762" s="5"/>
      <c r="BE762" s="5"/>
      <c r="BF762" s="5"/>
      <c r="BG762" s="5"/>
      <c r="BH762" s="5"/>
      <c r="BI762" s="5"/>
      <c r="BJ762" s="5"/>
      <c r="BK762" s="5"/>
      <c r="BL762" s="12"/>
      <c r="BM762" s="5"/>
      <c r="BN762" s="5"/>
      <c r="BO762" s="5"/>
    </row>
    <row r="763" spans="1:67" ht="20">
      <c r="A763" s="151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40"/>
      <c r="AB763" s="40"/>
      <c r="AC763" s="40"/>
      <c r="AD763" s="40"/>
      <c r="AE763" s="40"/>
      <c r="AF763" s="40"/>
      <c r="AG763" s="8"/>
      <c r="AH763" s="33"/>
      <c r="AI763" s="33"/>
      <c r="AJ763" s="33"/>
      <c r="AK763" s="33"/>
      <c r="AL763" s="33"/>
      <c r="AM763" s="33"/>
      <c r="AN763" s="33"/>
      <c r="AO763" s="33"/>
      <c r="AP763" s="8"/>
      <c r="AQ763" s="40"/>
      <c r="AR763" s="40"/>
      <c r="AS763" s="40"/>
      <c r="AT763" s="40"/>
      <c r="AU763" s="40"/>
      <c r="AV763" s="40"/>
      <c r="AW763" s="40"/>
      <c r="AX763" s="40"/>
      <c r="AY763" s="231"/>
      <c r="AZ763" s="5"/>
      <c r="BA763" s="5"/>
      <c r="BB763" s="5"/>
      <c r="BC763" s="5"/>
      <c r="BD763" s="5"/>
      <c r="BE763" s="5"/>
      <c r="BF763" s="5"/>
      <c r="BG763" s="5"/>
      <c r="BH763" s="5"/>
      <c r="BI763" s="5"/>
      <c r="BJ763" s="5"/>
      <c r="BK763" s="5"/>
      <c r="BL763" s="12"/>
      <c r="BM763" s="5"/>
      <c r="BN763" s="5"/>
      <c r="BO763" s="5"/>
    </row>
    <row r="764" spans="1:67" ht="20">
      <c r="A764" s="151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40"/>
      <c r="AB764" s="40"/>
      <c r="AC764" s="40"/>
      <c r="AD764" s="40"/>
      <c r="AE764" s="40"/>
      <c r="AF764" s="40"/>
      <c r="AG764" s="8"/>
      <c r="AH764" s="33"/>
      <c r="AI764" s="33"/>
      <c r="AJ764" s="33"/>
      <c r="AK764" s="33"/>
      <c r="AL764" s="33"/>
      <c r="AM764" s="33"/>
      <c r="AN764" s="33"/>
      <c r="AO764" s="33"/>
      <c r="AP764" s="8"/>
      <c r="AQ764" s="40"/>
      <c r="AR764" s="40"/>
      <c r="AS764" s="40"/>
      <c r="AT764" s="40"/>
      <c r="AU764" s="40"/>
      <c r="AV764" s="40"/>
      <c r="AW764" s="40"/>
      <c r="AX764" s="40"/>
      <c r="AY764" s="231"/>
      <c r="AZ764" s="5"/>
      <c r="BA764" s="5"/>
      <c r="BB764" s="5"/>
      <c r="BC764" s="5"/>
      <c r="BD764" s="5"/>
      <c r="BE764" s="5"/>
      <c r="BF764" s="5"/>
      <c r="BG764" s="5"/>
      <c r="BH764" s="5"/>
      <c r="BI764" s="5"/>
      <c r="BJ764" s="5"/>
      <c r="BK764" s="5"/>
      <c r="BL764" s="12"/>
      <c r="BM764" s="5"/>
      <c r="BN764" s="5"/>
      <c r="BO764" s="5"/>
    </row>
    <row r="765" spans="1:67" ht="20">
      <c r="A765" s="151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40"/>
      <c r="AB765" s="40"/>
      <c r="AC765" s="40"/>
      <c r="AD765" s="40"/>
      <c r="AE765" s="40"/>
      <c r="AF765" s="40"/>
      <c r="AG765" s="8"/>
      <c r="AH765" s="33"/>
      <c r="AI765" s="33"/>
      <c r="AJ765" s="33"/>
      <c r="AK765" s="33"/>
      <c r="AL765" s="33"/>
      <c r="AM765" s="33"/>
      <c r="AN765" s="33"/>
      <c r="AO765" s="33"/>
      <c r="AP765" s="8"/>
      <c r="AQ765" s="40"/>
      <c r="AR765" s="40"/>
      <c r="AS765" s="40"/>
      <c r="AT765" s="40"/>
      <c r="AU765" s="40"/>
      <c r="AV765" s="40"/>
      <c r="AW765" s="40"/>
      <c r="AX765" s="40"/>
      <c r="AY765" s="231"/>
      <c r="AZ765" s="5"/>
      <c r="BA765" s="5"/>
      <c r="BB765" s="5"/>
      <c r="BC765" s="5"/>
      <c r="BD765" s="5"/>
      <c r="BE765" s="5"/>
      <c r="BF765" s="5"/>
      <c r="BG765" s="5"/>
      <c r="BH765" s="5"/>
      <c r="BI765" s="5"/>
      <c r="BJ765" s="5"/>
      <c r="BK765" s="5"/>
      <c r="BL765" s="12"/>
      <c r="BM765" s="5"/>
      <c r="BN765" s="5"/>
      <c r="BO765" s="5"/>
    </row>
    <row r="766" spans="1:67" ht="20">
      <c r="A766" s="151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40"/>
      <c r="AB766" s="40"/>
      <c r="AC766" s="40"/>
      <c r="AD766" s="40"/>
      <c r="AE766" s="40"/>
      <c r="AF766" s="40"/>
      <c r="AG766" s="8"/>
      <c r="AH766" s="33"/>
      <c r="AI766" s="33"/>
      <c r="AJ766" s="33"/>
      <c r="AK766" s="33"/>
      <c r="AL766" s="33"/>
      <c r="AM766" s="33"/>
      <c r="AN766" s="33"/>
      <c r="AO766" s="33"/>
      <c r="AP766" s="8"/>
      <c r="AQ766" s="40"/>
      <c r="AR766" s="40"/>
      <c r="AS766" s="40"/>
      <c r="AT766" s="40"/>
      <c r="AU766" s="40"/>
      <c r="AV766" s="40"/>
      <c r="AW766" s="40"/>
      <c r="AX766" s="40"/>
      <c r="AY766" s="231"/>
      <c r="AZ766" s="5"/>
      <c r="BA766" s="5"/>
      <c r="BB766" s="5"/>
      <c r="BC766" s="5"/>
      <c r="BD766" s="5"/>
      <c r="BE766" s="5"/>
      <c r="BF766" s="5"/>
      <c r="BG766" s="5"/>
      <c r="BH766" s="5"/>
      <c r="BI766" s="5"/>
      <c r="BJ766" s="5"/>
      <c r="BK766" s="5"/>
      <c r="BL766" s="12"/>
      <c r="BM766" s="5"/>
      <c r="BN766" s="5"/>
      <c r="BO766" s="5"/>
    </row>
    <row r="767" spans="1:67" ht="20">
      <c r="A767" s="151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40"/>
      <c r="AB767" s="40"/>
      <c r="AC767" s="40"/>
      <c r="AD767" s="40"/>
      <c r="AE767" s="40"/>
      <c r="AF767" s="40"/>
      <c r="AG767" s="8"/>
      <c r="AH767" s="33"/>
      <c r="AI767" s="33"/>
      <c r="AJ767" s="33"/>
      <c r="AK767" s="33"/>
      <c r="AL767" s="33"/>
      <c r="AM767" s="33"/>
      <c r="AN767" s="33"/>
      <c r="AO767" s="33"/>
      <c r="AP767" s="8"/>
      <c r="AQ767" s="40"/>
      <c r="AR767" s="40"/>
      <c r="AS767" s="40"/>
      <c r="AT767" s="40"/>
      <c r="AU767" s="40"/>
      <c r="AV767" s="40"/>
      <c r="AW767" s="40"/>
      <c r="AX767" s="40"/>
      <c r="AY767" s="231"/>
      <c r="AZ767" s="5"/>
      <c r="BA767" s="5"/>
      <c r="BB767" s="5"/>
      <c r="BC767" s="5"/>
      <c r="BD767" s="5"/>
      <c r="BE767" s="5"/>
      <c r="BF767" s="5"/>
      <c r="BG767" s="5"/>
      <c r="BH767" s="5"/>
      <c r="BI767" s="5"/>
      <c r="BJ767" s="5"/>
      <c r="BK767" s="5"/>
      <c r="BL767" s="12"/>
      <c r="BM767" s="5"/>
      <c r="BN767" s="5"/>
      <c r="BO767" s="5"/>
    </row>
    <row r="768" spans="1:67" ht="20">
      <c r="A768" s="151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40"/>
      <c r="AB768" s="40"/>
      <c r="AC768" s="40"/>
      <c r="AD768" s="40"/>
      <c r="AE768" s="40"/>
      <c r="AF768" s="40"/>
      <c r="AG768" s="8"/>
      <c r="AH768" s="33"/>
      <c r="AI768" s="33"/>
      <c r="AJ768" s="33"/>
      <c r="AK768" s="33"/>
      <c r="AL768" s="33"/>
      <c r="AM768" s="33"/>
      <c r="AN768" s="33"/>
      <c r="AO768" s="33"/>
      <c r="AP768" s="8"/>
      <c r="AQ768" s="40"/>
      <c r="AR768" s="40"/>
      <c r="AS768" s="40"/>
      <c r="AT768" s="40"/>
      <c r="AU768" s="40"/>
      <c r="AV768" s="40"/>
      <c r="AW768" s="40"/>
      <c r="AX768" s="40"/>
      <c r="AY768" s="231"/>
      <c r="AZ768" s="5"/>
      <c r="BA768" s="5"/>
      <c r="BB768" s="5"/>
      <c r="BC768" s="5"/>
      <c r="BD768" s="5"/>
      <c r="BE768" s="5"/>
      <c r="BF768" s="5"/>
      <c r="BG768" s="5"/>
      <c r="BH768" s="5"/>
      <c r="BI768" s="5"/>
      <c r="BJ768" s="5"/>
      <c r="BK768" s="5"/>
      <c r="BL768" s="12"/>
      <c r="BM768" s="5"/>
      <c r="BN768" s="5"/>
      <c r="BO768" s="5"/>
    </row>
    <row r="769" spans="1:67" ht="20">
      <c r="A769" s="151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40"/>
      <c r="AB769" s="40"/>
      <c r="AC769" s="40"/>
      <c r="AD769" s="40"/>
      <c r="AE769" s="40"/>
      <c r="AF769" s="40"/>
      <c r="AG769" s="8"/>
      <c r="AH769" s="33"/>
      <c r="AI769" s="33"/>
      <c r="AJ769" s="33"/>
      <c r="AK769" s="33"/>
      <c r="AL769" s="33"/>
      <c r="AM769" s="33"/>
      <c r="AN769" s="33"/>
      <c r="AO769" s="33"/>
      <c r="AP769" s="8"/>
      <c r="AQ769" s="40"/>
      <c r="AR769" s="40"/>
      <c r="AS769" s="40"/>
      <c r="AT769" s="40"/>
      <c r="AU769" s="40"/>
      <c r="AV769" s="40"/>
      <c r="AW769" s="40"/>
      <c r="AX769" s="40"/>
      <c r="AY769" s="231"/>
      <c r="AZ769" s="5"/>
      <c r="BA769" s="5"/>
      <c r="BB769" s="5"/>
      <c r="BC769" s="5"/>
      <c r="BD769" s="5"/>
      <c r="BE769" s="5"/>
      <c r="BF769" s="5"/>
      <c r="BG769" s="5"/>
      <c r="BH769" s="5"/>
      <c r="BI769" s="5"/>
      <c r="BJ769" s="5"/>
      <c r="BK769" s="5"/>
      <c r="BL769" s="12"/>
      <c r="BM769" s="5"/>
      <c r="BN769" s="5"/>
      <c r="BO769" s="5"/>
    </row>
    <row r="770" spans="1:67" ht="20">
      <c r="A770" s="151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40"/>
      <c r="AB770" s="40"/>
      <c r="AC770" s="40"/>
      <c r="AD770" s="40"/>
      <c r="AE770" s="40"/>
      <c r="AF770" s="40"/>
      <c r="AG770" s="8"/>
      <c r="AH770" s="33"/>
      <c r="AI770" s="33"/>
      <c r="AJ770" s="33"/>
      <c r="AK770" s="33"/>
      <c r="AL770" s="33"/>
      <c r="AM770" s="33"/>
      <c r="AN770" s="33"/>
      <c r="AO770" s="33"/>
      <c r="AP770" s="8"/>
      <c r="AQ770" s="40"/>
      <c r="AR770" s="40"/>
      <c r="AS770" s="40"/>
      <c r="AT770" s="40"/>
      <c r="AU770" s="40"/>
      <c r="AV770" s="40"/>
      <c r="AW770" s="40"/>
      <c r="AX770" s="40"/>
      <c r="AY770" s="231"/>
      <c r="AZ770" s="5"/>
      <c r="BA770" s="5"/>
      <c r="BB770" s="5"/>
      <c r="BC770" s="5"/>
      <c r="BD770" s="5"/>
      <c r="BE770" s="5"/>
      <c r="BF770" s="5"/>
      <c r="BG770" s="5"/>
      <c r="BH770" s="5"/>
      <c r="BI770" s="5"/>
      <c r="BJ770" s="5"/>
      <c r="BK770" s="5"/>
      <c r="BL770" s="12"/>
      <c r="BM770" s="5"/>
      <c r="BN770" s="5"/>
      <c r="BO770" s="5"/>
    </row>
    <row r="771" spans="1:67" ht="20">
      <c r="A771" s="151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40"/>
      <c r="AB771" s="40"/>
      <c r="AC771" s="40"/>
      <c r="AD771" s="40"/>
      <c r="AE771" s="40"/>
      <c r="AF771" s="40"/>
      <c r="AG771" s="8"/>
      <c r="AH771" s="33"/>
      <c r="AI771" s="33"/>
      <c r="AJ771" s="33"/>
      <c r="AK771" s="33"/>
      <c r="AL771" s="33"/>
      <c r="AM771" s="33"/>
      <c r="AN771" s="33"/>
      <c r="AO771" s="33"/>
      <c r="AP771" s="8"/>
      <c r="AQ771" s="40"/>
      <c r="AR771" s="40"/>
      <c r="AS771" s="40"/>
      <c r="AT771" s="40"/>
      <c r="AU771" s="40"/>
      <c r="AV771" s="40"/>
      <c r="AW771" s="40"/>
      <c r="AX771" s="40"/>
      <c r="AY771" s="231"/>
      <c r="AZ771" s="5"/>
      <c r="BA771" s="5"/>
      <c r="BB771" s="5"/>
      <c r="BC771" s="5"/>
      <c r="BD771" s="5"/>
      <c r="BE771" s="5"/>
      <c r="BF771" s="5"/>
      <c r="BG771" s="5"/>
      <c r="BH771" s="5"/>
      <c r="BI771" s="5"/>
      <c r="BJ771" s="5"/>
      <c r="BK771" s="5"/>
      <c r="BL771" s="12"/>
      <c r="BM771" s="5"/>
      <c r="BN771" s="5"/>
      <c r="BO771" s="5"/>
    </row>
    <row r="772" spans="1:67" ht="20">
      <c r="A772" s="151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40"/>
      <c r="AB772" s="40"/>
      <c r="AC772" s="40"/>
      <c r="AD772" s="40"/>
      <c r="AE772" s="40"/>
      <c r="AF772" s="40"/>
      <c r="AG772" s="8"/>
      <c r="AH772" s="33"/>
      <c r="AI772" s="33"/>
      <c r="AJ772" s="33"/>
      <c r="AK772" s="33"/>
      <c r="AL772" s="33"/>
      <c r="AM772" s="33"/>
      <c r="AN772" s="33"/>
      <c r="AO772" s="33"/>
      <c r="AP772" s="8"/>
      <c r="AQ772" s="40"/>
      <c r="AR772" s="40"/>
      <c r="AS772" s="40"/>
      <c r="AT772" s="40"/>
      <c r="AU772" s="40"/>
      <c r="AV772" s="40"/>
      <c r="AW772" s="40"/>
      <c r="AX772" s="40"/>
      <c r="AY772" s="231"/>
      <c r="AZ772" s="5"/>
      <c r="BA772" s="5"/>
      <c r="BB772" s="5"/>
      <c r="BC772" s="5"/>
      <c r="BD772" s="5"/>
      <c r="BE772" s="5"/>
      <c r="BF772" s="5"/>
      <c r="BG772" s="5"/>
      <c r="BH772" s="5"/>
      <c r="BI772" s="5"/>
      <c r="BJ772" s="5"/>
      <c r="BK772" s="5"/>
      <c r="BL772" s="12"/>
      <c r="BM772" s="5"/>
      <c r="BN772" s="5"/>
      <c r="BO772" s="5"/>
    </row>
    <row r="773" spans="1:67" ht="20">
      <c r="A773" s="151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40"/>
      <c r="AB773" s="40"/>
      <c r="AC773" s="40"/>
      <c r="AD773" s="40"/>
      <c r="AE773" s="40"/>
      <c r="AF773" s="40"/>
      <c r="AG773" s="8"/>
      <c r="AH773" s="33"/>
      <c r="AI773" s="33"/>
      <c r="AJ773" s="33"/>
      <c r="AK773" s="33"/>
      <c r="AL773" s="33"/>
      <c r="AM773" s="33"/>
      <c r="AN773" s="33"/>
      <c r="AO773" s="33"/>
      <c r="AP773" s="8"/>
      <c r="AQ773" s="40"/>
      <c r="AR773" s="40"/>
      <c r="AS773" s="40"/>
      <c r="AT773" s="40"/>
      <c r="AU773" s="40"/>
      <c r="AV773" s="40"/>
      <c r="AW773" s="40"/>
      <c r="AX773" s="40"/>
      <c r="AY773" s="231"/>
      <c r="AZ773" s="5"/>
      <c r="BA773" s="5"/>
      <c r="BB773" s="5"/>
      <c r="BC773" s="5"/>
      <c r="BD773" s="5"/>
      <c r="BE773" s="5"/>
      <c r="BF773" s="5"/>
      <c r="BG773" s="5"/>
      <c r="BH773" s="5"/>
      <c r="BI773" s="5"/>
      <c r="BJ773" s="5"/>
      <c r="BK773" s="5"/>
      <c r="BL773" s="12"/>
      <c r="BM773" s="5"/>
      <c r="BN773" s="5"/>
      <c r="BO773" s="5"/>
    </row>
    <row r="774" spans="1:67" ht="20">
      <c r="A774" s="151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40"/>
      <c r="AB774" s="40"/>
      <c r="AC774" s="40"/>
      <c r="AD774" s="40"/>
      <c r="AE774" s="40"/>
      <c r="AF774" s="40"/>
      <c r="AG774" s="8"/>
      <c r="AH774" s="33"/>
      <c r="AI774" s="33"/>
      <c r="AJ774" s="33"/>
      <c r="AK774" s="33"/>
      <c r="AL774" s="33"/>
      <c r="AM774" s="33"/>
      <c r="AN774" s="33"/>
      <c r="AO774" s="33"/>
      <c r="AP774" s="8"/>
      <c r="AQ774" s="40"/>
      <c r="AR774" s="40"/>
      <c r="AS774" s="40"/>
      <c r="AT774" s="40"/>
      <c r="AU774" s="40"/>
      <c r="AV774" s="40"/>
      <c r="AW774" s="40"/>
      <c r="AX774" s="40"/>
      <c r="AY774" s="231"/>
      <c r="AZ774" s="5"/>
      <c r="BA774" s="5"/>
      <c r="BB774" s="5"/>
      <c r="BC774" s="5"/>
      <c r="BD774" s="5"/>
      <c r="BE774" s="5"/>
      <c r="BF774" s="5"/>
      <c r="BG774" s="5"/>
      <c r="BH774" s="5"/>
      <c r="BI774" s="5"/>
      <c r="BJ774" s="5"/>
      <c r="BK774" s="5"/>
      <c r="BL774" s="12"/>
      <c r="BM774" s="5"/>
      <c r="BN774" s="5"/>
      <c r="BO774" s="5"/>
    </row>
    <row r="775" spans="1:67" ht="20">
      <c r="A775" s="151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40"/>
      <c r="AB775" s="40"/>
      <c r="AC775" s="40"/>
      <c r="AD775" s="40"/>
      <c r="AE775" s="40"/>
      <c r="AF775" s="40"/>
      <c r="AG775" s="8"/>
      <c r="AH775" s="33"/>
      <c r="AI775" s="33"/>
      <c r="AJ775" s="33"/>
      <c r="AK775" s="33"/>
      <c r="AL775" s="33"/>
      <c r="AM775" s="33"/>
      <c r="AN775" s="33"/>
      <c r="AO775" s="33"/>
      <c r="AP775" s="8"/>
      <c r="AQ775" s="40"/>
      <c r="AR775" s="40"/>
      <c r="AS775" s="40"/>
      <c r="AT775" s="40"/>
      <c r="AU775" s="40"/>
      <c r="AV775" s="40"/>
      <c r="AW775" s="40"/>
      <c r="AX775" s="40"/>
      <c r="AY775" s="231"/>
      <c r="AZ775" s="5"/>
      <c r="BA775" s="5"/>
      <c r="BB775" s="5"/>
      <c r="BC775" s="5"/>
      <c r="BD775" s="5"/>
      <c r="BE775" s="5"/>
      <c r="BF775" s="5"/>
      <c r="BG775" s="5"/>
      <c r="BH775" s="5"/>
      <c r="BI775" s="5"/>
      <c r="BJ775" s="5"/>
      <c r="BK775" s="5"/>
      <c r="BL775" s="12"/>
      <c r="BM775" s="5"/>
      <c r="BN775" s="5"/>
      <c r="BO775" s="5"/>
    </row>
    <row r="776" spans="1:67" ht="20">
      <c r="A776" s="151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40"/>
      <c r="AB776" s="40"/>
      <c r="AC776" s="40"/>
      <c r="AD776" s="40"/>
      <c r="AE776" s="40"/>
      <c r="AF776" s="40"/>
      <c r="AG776" s="8"/>
      <c r="AH776" s="33"/>
      <c r="AI776" s="33"/>
      <c r="AJ776" s="33"/>
      <c r="AK776" s="33"/>
      <c r="AL776" s="33"/>
      <c r="AM776" s="33"/>
      <c r="AN776" s="33"/>
      <c r="AO776" s="33"/>
      <c r="AP776" s="8"/>
      <c r="AQ776" s="40"/>
      <c r="AR776" s="40"/>
      <c r="AS776" s="40"/>
      <c r="AT776" s="40"/>
      <c r="AU776" s="40"/>
      <c r="AV776" s="40"/>
      <c r="AW776" s="40"/>
      <c r="AX776" s="40"/>
      <c r="AY776" s="231"/>
      <c r="AZ776" s="5"/>
      <c r="BA776" s="5"/>
      <c r="BB776" s="5"/>
      <c r="BC776" s="5"/>
      <c r="BD776" s="5"/>
      <c r="BE776" s="5"/>
      <c r="BF776" s="5"/>
      <c r="BG776" s="5"/>
      <c r="BH776" s="5"/>
      <c r="BI776" s="5"/>
      <c r="BJ776" s="5"/>
      <c r="BK776" s="5"/>
      <c r="BL776" s="12"/>
      <c r="BM776" s="5"/>
      <c r="BN776" s="5"/>
      <c r="BO776" s="5"/>
    </row>
    <row r="777" spans="1:67" ht="20">
      <c r="A777" s="151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40"/>
      <c r="AB777" s="40"/>
      <c r="AC777" s="40"/>
      <c r="AD777" s="40"/>
      <c r="AE777" s="40"/>
      <c r="AF777" s="40"/>
      <c r="AG777" s="8"/>
      <c r="AH777" s="33"/>
      <c r="AI777" s="33"/>
      <c r="AJ777" s="33"/>
      <c r="AK777" s="33"/>
      <c r="AL777" s="33"/>
      <c r="AM777" s="33"/>
      <c r="AN777" s="33"/>
      <c r="AO777" s="33"/>
      <c r="AP777" s="8"/>
      <c r="AQ777" s="40"/>
      <c r="AR777" s="40"/>
      <c r="AS777" s="40"/>
      <c r="AT777" s="40"/>
      <c r="AU777" s="40"/>
      <c r="AV777" s="40"/>
      <c r="AW777" s="40"/>
      <c r="AX777" s="40"/>
      <c r="AY777" s="231"/>
      <c r="AZ777" s="5"/>
      <c r="BA777" s="5"/>
      <c r="BB777" s="5"/>
      <c r="BC777" s="5"/>
      <c r="BD777" s="5"/>
      <c r="BE777" s="5"/>
      <c r="BF777" s="5"/>
      <c r="BG777" s="5"/>
      <c r="BH777" s="5"/>
      <c r="BI777" s="5"/>
      <c r="BJ777" s="5"/>
      <c r="BK777" s="5"/>
      <c r="BL777" s="12"/>
      <c r="BM777" s="5"/>
      <c r="BN777" s="5"/>
      <c r="BO777" s="5"/>
    </row>
    <row r="778" spans="1:67" ht="20">
      <c r="A778" s="151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40"/>
      <c r="AB778" s="40"/>
      <c r="AC778" s="40"/>
      <c r="AD778" s="40"/>
      <c r="AE778" s="40"/>
      <c r="AF778" s="40"/>
      <c r="AG778" s="8"/>
      <c r="AH778" s="33"/>
      <c r="AI778" s="33"/>
      <c r="AJ778" s="33"/>
      <c r="AK778" s="33"/>
      <c r="AL778" s="33"/>
      <c r="AM778" s="33"/>
      <c r="AN778" s="33"/>
      <c r="AO778" s="33"/>
      <c r="AP778" s="8"/>
      <c r="AQ778" s="40"/>
      <c r="AR778" s="40"/>
      <c r="AS778" s="40"/>
      <c r="AT778" s="40"/>
      <c r="AU778" s="40"/>
      <c r="AV778" s="40"/>
      <c r="AW778" s="40"/>
      <c r="AX778" s="40"/>
      <c r="AY778" s="231"/>
      <c r="AZ778" s="5"/>
      <c r="BA778" s="5"/>
      <c r="BB778" s="5"/>
      <c r="BC778" s="5"/>
      <c r="BD778" s="5"/>
      <c r="BE778" s="5"/>
      <c r="BF778" s="5"/>
      <c r="BG778" s="5"/>
      <c r="BH778" s="5"/>
      <c r="BI778" s="5"/>
      <c r="BJ778" s="5"/>
      <c r="BK778" s="5"/>
      <c r="BL778" s="12"/>
      <c r="BM778" s="5"/>
      <c r="BN778" s="5"/>
      <c r="BO778" s="5"/>
    </row>
    <row r="779" spans="1:67" ht="20">
      <c r="A779" s="151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40"/>
      <c r="AB779" s="40"/>
      <c r="AC779" s="40"/>
      <c r="AD779" s="40"/>
      <c r="AE779" s="40"/>
      <c r="AF779" s="40"/>
      <c r="AG779" s="8"/>
      <c r="AH779" s="33"/>
      <c r="AI779" s="33"/>
      <c r="AJ779" s="33"/>
      <c r="AK779" s="33"/>
      <c r="AL779" s="33"/>
      <c r="AM779" s="33"/>
      <c r="AN779" s="33"/>
      <c r="AO779" s="33"/>
      <c r="AP779" s="8"/>
      <c r="AQ779" s="40"/>
      <c r="AR779" s="40"/>
      <c r="AS779" s="40"/>
      <c r="AT779" s="40"/>
      <c r="AU779" s="40"/>
      <c r="AV779" s="40"/>
      <c r="AW779" s="40"/>
      <c r="AX779" s="40"/>
      <c r="AY779" s="231"/>
      <c r="AZ779" s="5"/>
      <c r="BA779" s="5"/>
      <c r="BB779" s="5"/>
      <c r="BC779" s="5"/>
      <c r="BD779" s="5"/>
      <c r="BE779" s="5"/>
      <c r="BF779" s="5"/>
      <c r="BG779" s="5"/>
      <c r="BH779" s="5"/>
      <c r="BI779" s="5"/>
      <c r="BJ779" s="5"/>
      <c r="BK779" s="5"/>
      <c r="BL779" s="12"/>
      <c r="BM779" s="5"/>
      <c r="BN779" s="5"/>
      <c r="BO779" s="5"/>
    </row>
    <row r="780" spans="1:67" ht="20">
      <c r="A780" s="151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40"/>
      <c r="AB780" s="40"/>
      <c r="AC780" s="40"/>
      <c r="AD780" s="40"/>
      <c r="AE780" s="40"/>
      <c r="AF780" s="40"/>
      <c r="AG780" s="8"/>
      <c r="AH780" s="33"/>
      <c r="AI780" s="33"/>
      <c r="AJ780" s="33"/>
      <c r="AK780" s="33"/>
      <c r="AL780" s="33"/>
      <c r="AM780" s="33"/>
      <c r="AN780" s="33"/>
      <c r="AO780" s="33"/>
      <c r="AP780" s="8"/>
      <c r="AQ780" s="40"/>
      <c r="AR780" s="40"/>
      <c r="AS780" s="40"/>
      <c r="AT780" s="40"/>
      <c r="AU780" s="40"/>
      <c r="AV780" s="40"/>
      <c r="AW780" s="40"/>
      <c r="AX780" s="40"/>
      <c r="AY780" s="231"/>
      <c r="AZ780" s="5"/>
      <c r="BA780" s="5"/>
      <c r="BB780" s="5"/>
      <c r="BC780" s="5"/>
      <c r="BD780" s="5"/>
      <c r="BE780" s="5"/>
      <c r="BF780" s="5"/>
      <c r="BG780" s="5"/>
      <c r="BH780" s="5"/>
      <c r="BI780" s="5"/>
      <c r="BJ780" s="5"/>
      <c r="BK780" s="5"/>
      <c r="BL780" s="12"/>
      <c r="BM780" s="5"/>
      <c r="BN780" s="5"/>
      <c r="BO780" s="5"/>
    </row>
    <row r="781" spans="1:67" ht="20">
      <c r="A781" s="151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40"/>
      <c r="AB781" s="40"/>
      <c r="AC781" s="40"/>
      <c r="AD781" s="40"/>
      <c r="AE781" s="40"/>
      <c r="AF781" s="40"/>
      <c r="AG781" s="8"/>
      <c r="AH781" s="33"/>
      <c r="AI781" s="33"/>
      <c r="AJ781" s="33"/>
      <c r="AK781" s="33"/>
      <c r="AL781" s="33"/>
      <c r="AM781" s="33"/>
      <c r="AN781" s="33"/>
      <c r="AO781" s="33"/>
      <c r="AP781" s="8"/>
      <c r="AQ781" s="40"/>
      <c r="AR781" s="40"/>
      <c r="AS781" s="40"/>
      <c r="AT781" s="40"/>
      <c r="AU781" s="40"/>
      <c r="AV781" s="40"/>
      <c r="AW781" s="40"/>
      <c r="AX781" s="40"/>
      <c r="AY781" s="231"/>
      <c r="AZ781" s="5"/>
      <c r="BA781" s="5"/>
      <c r="BB781" s="5"/>
      <c r="BC781" s="5"/>
      <c r="BD781" s="5"/>
      <c r="BE781" s="5"/>
      <c r="BF781" s="5"/>
      <c r="BG781" s="5"/>
      <c r="BH781" s="5"/>
      <c r="BI781" s="5"/>
      <c r="BJ781" s="5"/>
      <c r="BK781" s="5"/>
      <c r="BL781" s="12"/>
      <c r="BM781" s="5"/>
      <c r="BN781" s="5"/>
      <c r="BO781" s="5"/>
    </row>
    <row r="782" spans="1:67" ht="20">
      <c r="A782" s="151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40"/>
      <c r="AB782" s="40"/>
      <c r="AC782" s="40"/>
      <c r="AD782" s="40"/>
      <c r="AE782" s="40"/>
      <c r="AF782" s="40"/>
      <c r="AG782" s="8"/>
      <c r="AH782" s="33"/>
      <c r="AI782" s="33"/>
      <c r="AJ782" s="33"/>
      <c r="AK782" s="33"/>
      <c r="AL782" s="33"/>
      <c r="AM782" s="33"/>
      <c r="AN782" s="33"/>
      <c r="AO782" s="33"/>
      <c r="AP782" s="8"/>
      <c r="AQ782" s="40"/>
      <c r="AR782" s="40"/>
      <c r="AS782" s="40"/>
      <c r="AT782" s="40"/>
      <c r="AU782" s="40"/>
      <c r="AV782" s="40"/>
      <c r="AW782" s="40"/>
      <c r="AX782" s="40"/>
      <c r="AY782" s="231"/>
      <c r="AZ782" s="5"/>
      <c r="BA782" s="5"/>
      <c r="BB782" s="5"/>
      <c r="BC782" s="5"/>
      <c r="BD782" s="5"/>
      <c r="BE782" s="5"/>
      <c r="BF782" s="5"/>
      <c r="BG782" s="5"/>
      <c r="BH782" s="5"/>
      <c r="BI782" s="5"/>
      <c r="BJ782" s="5"/>
      <c r="BK782" s="5"/>
      <c r="BL782" s="12"/>
      <c r="BM782" s="5"/>
      <c r="BN782" s="5"/>
      <c r="BO782" s="5"/>
    </row>
    <row r="783" spans="1:67" ht="20">
      <c r="A783" s="151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40"/>
      <c r="AB783" s="40"/>
      <c r="AC783" s="40"/>
      <c r="AD783" s="40"/>
      <c r="AE783" s="40"/>
      <c r="AF783" s="40"/>
      <c r="AG783" s="8"/>
      <c r="AH783" s="33"/>
      <c r="AI783" s="33"/>
      <c r="AJ783" s="33"/>
      <c r="AK783" s="33"/>
      <c r="AL783" s="33"/>
      <c r="AM783" s="33"/>
      <c r="AN783" s="33"/>
      <c r="AO783" s="33"/>
      <c r="AP783" s="8"/>
      <c r="AQ783" s="40"/>
      <c r="AR783" s="40"/>
      <c r="AS783" s="40"/>
      <c r="AT783" s="40"/>
      <c r="AU783" s="40"/>
      <c r="AV783" s="40"/>
      <c r="AW783" s="40"/>
      <c r="AX783" s="40"/>
      <c r="AY783" s="231"/>
      <c r="AZ783" s="5"/>
      <c r="BA783" s="5"/>
      <c r="BB783" s="5"/>
      <c r="BC783" s="5"/>
      <c r="BD783" s="5"/>
      <c r="BE783" s="5"/>
      <c r="BF783" s="5"/>
      <c r="BG783" s="5"/>
      <c r="BH783" s="5"/>
      <c r="BI783" s="5"/>
      <c r="BJ783" s="5"/>
      <c r="BK783" s="5"/>
      <c r="BL783" s="12"/>
      <c r="BM783" s="5"/>
      <c r="BN783" s="5"/>
      <c r="BO783" s="5"/>
    </row>
    <row r="784" spans="1:67" ht="20">
      <c r="A784" s="151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40"/>
      <c r="AB784" s="40"/>
      <c r="AC784" s="40"/>
      <c r="AD784" s="40"/>
      <c r="AE784" s="40"/>
      <c r="AF784" s="40"/>
      <c r="AG784" s="8"/>
      <c r="AH784" s="33"/>
      <c r="AI784" s="33"/>
      <c r="AJ784" s="33"/>
      <c r="AK784" s="33"/>
      <c r="AL784" s="33"/>
      <c r="AM784" s="33"/>
      <c r="AN784" s="33"/>
      <c r="AO784" s="33"/>
      <c r="AP784" s="8"/>
      <c r="AQ784" s="40"/>
      <c r="AR784" s="40"/>
      <c r="AS784" s="40"/>
      <c r="AT784" s="40"/>
      <c r="AU784" s="40"/>
      <c r="AV784" s="40"/>
      <c r="AW784" s="40"/>
      <c r="AX784" s="40"/>
      <c r="AY784" s="231"/>
      <c r="AZ784" s="5"/>
      <c r="BA784" s="5"/>
      <c r="BB784" s="5"/>
      <c r="BC784" s="5"/>
      <c r="BD784" s="5"/>
      <c r="BE784" s="5"/>
      <c r="BF784" s="5"/>
      <c r="BG784" s="5"/>
      <c r="BH784" s="5"/>
      <c r="BI784" s="5"/>
      <c r="BJ784" s="5"/>
      <c r="BK784" s="5"/>
      <c r="BL784" s="12"/>
      <c r="BM784" s="5"/>
      <c r="BN784" s="5"/>
      <c r="BO784" s="5"/>
    </row>
    <row r="785" spans="1:67" ht="20">
      <c r="A785" s="151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40"/>
      <c r="AB785" s="40"/>
      <c r="AC785" s="40"/>
      <c r="AD785" s="40"/>
      <c r="AE785" s="40"/>
      <c r="AF785" s="40"/>
      <c r="AG785" s="8"/>
      <c r="AH785" s="33"/>
      <c r="AI785" s="33"/>
      <c r="AJ785" s="33"/>
      <c r="AK785" s="33"/>
      <c r="AL785" s="33"/>
      <c r="AM785" s="33"/>
      <c r="AN785" s="33"/>
      <c r="AO785" s="33"/>
      <c r="AP785" s="8"/>
      <c r="AQ785" s="40"/>
      <c r="AR785" s="40"/>
      <c r="AS785" s="40"/>
      <c r="AT785" s="40"/>
      <c r="AU785" s="40"/>
      <c r="AV785" s="40"/>
      <c r="AW785" s="40"/>
      <c r="AX785" s="40"/>
      <c r="AY785" s="231"/>
      <c r="AZ785" s="5"/>
      <c r="BA785" s="5"/>
      <c r="BB785" s="5"/>
      <c r="BC785" s="5"/>
      <c r="BD785" s="5"/>
      <c r="BE785" s="5"/>
      <c r="BF785" s="5"/>
      <c r="BG785" s="5"/>
      <c r="BH785" s="5"/>
      <c r="BI785" s="5"/>
      <c r="BJ785" s="5"/>
      <c r="BK785" s="5"/>
      <c r="BL785" s="12"/>
      <c r="BM785" s="5"/>
      <c r="BN785" s="5"/>
      <c r="BO785" s="5"/>
    </row>
    <row r="786" spans="1:67" ht="20">
      <c r="A786" s="151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40"/>
      <c r="AB786" s="40"/>
      <c r="AC786" s="40"/>
      <c r="AD786" s="40"/>
      <c r="AE786" s="40"/>
      <c r="AF786" s="40"/>
      <c r="AG786" s="8"/>
      <c r="AH786" s="33"/>
      <c r="AI786" s="33"/>
      <c r="AJ786" s="33"/>
      <c r="AK786" s="33"/>
      <c r="AL786" s="33"/>
      <c r="AM786" s="33"/>
      <c r="AN786" s="33"/>
      <c r="AO786" s="33"/>
      <c r="AP786" s="8"/>
      <c r="AQ786" s="40"/>
      <c r="AR786" s="40"/>
      <c r="AS786" s="40"/>
      <c r="AT786" s="40"/>
      <c r="AU786" s="40"/>
      <c r="AV786" s="40"/>
      <c r="AW786" s="40"/>
      <c r="AX786" s="40"/>
      <c r="AY786" s="231"/>
      <c r="AZ786" s="5"/>
      <c r="BA786" s="5"/>
      <c r="BB786" s="5"/>
      <c r="BC786" s="5"/>
      <c r="BD786" s="5"/>
      <c r="BE786" s="5"/>
      <c r="BF786" s="5"/>
      <c r="BG786" s="5"/>
      <c r="BH786" s="5"/>
      <c r="BI786" s="5"/>
      <c r="BJ786" s="5"/>
      <c r="BK786" s="5"/>
      <c r="BL786" s="12"/>
      <c r="BM786" s="5"/>
      <c r="BN786" s="5"/>
      <c r="BO786" s="5"/>
    </row>
    <row r="787" spans="1:67" ht="20">
      <c r="A787" s="151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40"/>
      <c r="AB787" s="40"/>
      <c r="AC787" s="40"/>
      <c r="AD787" s="40"/>
      <c r="AE787" s="40"/>
      <c r="AF787" s="40"/>
      <c r="AG787" s="8"/>
      <c r="AH787" s="33"/>
      <c r="AI787" s="33"/>
      <c r="AJ787" s="33"/>
      <c r="AK787" s="33"/>
      <c r="AL787" s="33"/>
      <c r="AM787" s="33"/>
      <c r="AN787" s="33"/>
      <c r="AO787" s="33"/>
      <c r="AP787" s="8"/>
      <c r="AQ787" s="40"/>
      <c r="AR787" s="40"/>
      <c r="AS787" s="40"/>
      <c r="AT787" s="40"/>
      <c r="AU787" s="40"/>
      <c r="AV787" s="40"/>
      <c r="AW787" s="40"/>
      <c r="AX787" s="40"/>
      <c r="AY787" s="231"/>
      <c r="AZ787" s="5"/>
      <c r="BA787" s="5"/>
      <c r="BB787" s="5"/>
      <c r="BC787" s="5"/>
      <c r="BD787" s="5"/>
      <c r="BE787" s="5"/>
      <c r="BF787" s="5"/>
      <c r="BG787" s="5"/>
      <c r="BH787" s="5"/>
      <c r="BI787" s="5"/>
      <c r="BJ787" s="5"/>
      <c r="BK787" s="5"/>
      <c r="BL787" s="12"/>
      <c r="BM787" s="5"/>
      <c r="BN787" s="5"/>
      <c r="BO787" s="5"/>
    </row>
    <row r="788" spans="1:67" ht="20">
      <c r="A788" s="151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40"/>
      <c r="AB788" s="40"/>
      <c r="AC788" s="40"/>
      <c r="AD788" s="40"/>
      <c r="AE788" s="40"/>
      <c r="AF788" s="40"/>
      <c r="AG788" s="8"/>
      <c r="AH788" s="33"/>
      <c r="AI788" s="33"/>
      <c r="AJ788" s="33"/>
      <c r="AK788" s="33"/>
      <c r="AL788" s="33"/>
      <c r="AM788" s="33"/>
      <c r="AN788" s="33"/>
      <c r="AO788" s="33"/>
      <c r="AP788" s="8"/>
      <c r="AQ788" s="40"/>
      <c r="AR788" s="40"/>
      <c r="AS788" s="40"/>
      <c r="AT788" s="40"/>
      <c r="AU788" s="40"/>
      <c r="AV788" s="40"/>
      <c r="AW788" s="40"/>
      <c r="AX788" s="40"/>
      <c r="AY788" s="231"/>
      <c r="AZ788" s="5"/>
      <c r="BA788" s="5"/>
      <c r="BB788" s="5"/>
      <c r="BC788" s="5"/>
      <c r="BD788" s="5"/>
      <c r="BE788" s="5"/>
      <c r="BF788" s="5"/>
      <c r="BG788" s="5"/>
      <c r="BH788" s="5"/>
      <c r="BI788" s="5"/>
      <c r="BJ788" s="5"/>
      <c r="BK788" s="5"/>
      <c r="BL788" s="12"/>
      <c r="BM788" s="5"/>
      <c r="BN788" s="5"/>
      <c r="BO788" s="5"/>
    </row>
    <row r="789" spans="1:67" ht="20">
      <c r="A789" s="151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40"/>
      <c r="AB789" s="40"/>
      <c r="AC789" s="40"/>
      <c r="AD789" s="40"/>
      <c r="AE789" s="40"/>
      <c r="AF789" s="40"/>
      <c r="AG789" s="8"/>
      <c r="AH789" s="33"/>
      <c r="AI789" s="33"/>
      <c r="AJ789" s="33"/>
      <c r="AK789" s="33"/>
      <c r="AL789" s="33"/>
      <c r="AM789" s="33"/>
      <c r="AN789" s="33"/>
      <c r="AO789" s="33"/>
      <c r="AP789" s="8"/>
      <c r="AQ789" s="40"/>
      <c r="AR789" s="40"/>
      <c r="AS789" s="40"/>
      <c r="AT789" s="40"/>
      <c r="AU789" s="40"/>
      <c r="AV789" s="40"/>
      <c r="AW789" s="40"/>
      <c r="AX789" s="40"/>
      <c r="AY789" s="231"/>
      <c r="AZ789" s="5"/>
      <c r="BA789" s="5"/>
      <c r="BB789" s="5"/>
      <c r="BC789" s="5"/>
      <c r="BD789" s="5"/>
      <c r="BE789" s="5"/>
      <c r="BF789" s="5"/>
      <c r="BG789" s="5"/>
      <c r="BH789" s="5"/>
      <c r="BI789" s="5"/>
      <c r="BJ789" s="5"/>
      <c r="BK789" s="5"/>
      <c r="BL789" s="12"/>
      <c r="BM789" s="5"/>
      <c r="BN789" s="5"/>
      <c r="BO789" s="5"/>
    </row>
    <row r="790" spans="1:67" ht="20">
      <c r="A790" s="151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40"/>
      <c r="AB790" s="40"/>
      <c r="AC790" s="40"/>
      <c r="AD790" s="40"/>
      <c r="AE790" s="40"/>
      <c r="AF790" s="40"/>
      <c r="AG790" s="8"/>
      <c r="AH790" s="33"/>
      <c r="AI790" s="33"/>
      <c r="AJ790" s="33"/>
      <c r="AK790" s="33"/>
      <c r="AL790" s="33"/>
      <c r="AM790" s="33"/>
      <c r="AN790" s="33"/>
      <c r="AO790" s="33"/>
      <c r="AP790" s="8"/>
      <c r="AQ790" s="40"/>
      <c r="AR790" s="40"/>
      <c r="AS790" s="40"/>
      <c r="AT790" s="40"/>
      <c r="AU790" s="40"/>
      <c r="AV790" s="40"/>
      <c r="AW790" s="40"/>
      <c r="AX790" s="40"/>
      <c r="AY790" s="231"/>
      <c r="AZ790" s="5"/>
      <c r="BA790" s="5"/>
      <c r="BB790" s="5"/>
      <c r="BC790" s="5"/>
      <c r="BD790" s="5"/>
      <c r="BE790" s="5"/>
      <c r="BF790" s="5"/>
      <c r="BG790" s="5"/>
      <c r="BH790" s="5"/>
      <c r="BI790" s="5"/>
      <c r="BJ790" s="5"/>
      <c r="BK790" s="5"/>
      <c r="BL790" s="12"/>
      <c r="BM790" s="5"/>
      <c r="BN790" s="5"/>
      <c r="BO790" s="5"/>
    </row>
    <row r="791" spans="1:67" ht="20">
      <c r="A791" s="151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40"/>
      <c r="AB791" s="40"/>
      <c r="AC791" s="40"/>
      <c r="AD791" s="40"/>
      <c r="AE791" s="40"/>
      <c r="AF791" s="40"/>
      <c r="AG791" s="8"/>
      <c r="AH791" s="33"/>
      <c r="AI791" s="33"/>
      <c r="AJ791" s="33"/>
      <c r="AK791" s="33"/>
      <c r="AL791" s="33"/>
      <c r="AM791" s="33"/>
      <c r="AN791" s="33"/>
      <c r="AO791" s="33"/>
      <c r="AP791" s="8"/>
      <c r="AQ791" s="40"/>
      <c r="AR791" s="40"/>
      <c r="AS791" s="40"/>
      <c r="AT791" s="40"/>
      <c r="AU791" s="40"/>
      <c r="AV791" s="40"/>
      <c r="AW791" s="40"/>
      <c r="AX791" s="40"/>
      <c r="AY791" s="231"/>
      <c r="AZ791" s="5"/>
      <c r="BA791" s="5"/>
      <c r="BB791" s="5"/>
      <c r="BC791" s="5"/>
      <c r="BD791" s="5"/>
      <c r="BE791" s="5"/>
      <c r="BF791" s="5"/>
      <c r="BG791" s="5"/>
      <c r="BH791" s="5"/>
      <c r="BI791" s="5"/>
      <c r="BJ791" s="5"/>
      <c r="BK791" s="5"/>
      <c r="BL791" s="12"/>
      <c r="BM791" s="5"/>
      <c r="BN791" s="5"/>
      <c r="BO791" s="5"/>
    </row>
    <row r="792" spans="1:67" ht="20">
      <c r="A792" s="151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40"/>
      <c r="AB792" s="40"/>
      <c r="AC792" s="40"/>
      <c r="AD792" s="40"/>
      <c r="AE792" s="40"/>
      <c r="AF792" s="40"/>
      <c r="AG792" s="8"/>
      <c r="AH792" s="33"/>
      <c r="AI792" s="33"/>
      <c r="AJ792" s="33"/>
      <c r="AK792" s="33"/>
      <c r="AL792" s="33"/>
      <c r="AM792" s="33"/>
      <c r="AN792" s="33"/>
      <c r="AO792" s="33"/>
      <c r="AP792" s="8"/>
      <c r="AQ792" s="40"/>
      <c r="AR792" s="40"/>
      <c r="AS792" s="40"/>
      <c r="AT792" s="40"/>
      <c r="AU792" s="40"/>
      <c r="AV792" s="40"/>
      <c r="AW792" s="40"/>
      <c r="AX792" s="40"/>
      <c r="AY792" s="231"/>
      <c r="AZ792" s="5"/>
      <c r="BA792" s="5"/>
      <c r="BB792" s="5"/>
      <c r="BC792" s="5"/>
      <c r="BD792" s="5"/>
      <c r="BE792" s="5"/>
      <c r="BF792" s="5"/>
      <c r="BG792" s="5"/>
      <c r="BH792" s="5"/>
      <c r="BI792" s="5"/>
      <c r="BJ792" s="5"/>
      <c r="BK792" s="5"/>
      <c r="BL792" s="12"/>
      <c r="BM792" s="5"/>
      <c r="BN792" s="5"/>
      <c r="BO792" s="5"/>
    </row>
    <row r="793" spans="1:67" ht="20">
      <c r="A793" s="151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40"/>
      <c r="AB793" s="40"/>
      <c r="AC793" s="40"/>
      <c r="AD793" s="40"/>
      <c r="AE793" s="40"/>
      <c r="AF793" s="40"/>
      <c r="AG793" s="8"/>
      <c r="AH793" s="33"/>
      <c r="AI793" s="33"/>
      <c r="AJ793" s="33"/>
      <c r="AK793" s="33"/>
      <c r="AL793" s="33"/>
      <c r="AM793" s="33"/>
      <c r="AN793" s="33"/>
      <c r="AO793" s="33"/>
      <c r="AP793" s="8"/>
      <c r="AQ793" s="40"/>
      <c r="AR793" s="40"/>
      <c r="AS793" s="40"/>
      <c r="AT793" s="40"/>
      <c r="AU793" s="40"/>
      <c r="AV793" s="40"/>
      <c r="AW793" s="40"/>
      <c r="AX793" s="40"/>
      <c r="AY793" s="231"/>
      <c r="AZ793" s="5"/>
      <c r="BA793" s="5"/>
      <c r="BB793" s="5"/>
      <c r="BC793" s="5"/>
      <c r="BD793" s="5"/>
      <c r="BE793" s="5"/>
      <c r="BF793" s="5"/>
      <c r="BG793" s="5"/>
      <c r="BH793" s="5"/>
      <c r="BI793" s="5"/>
      <c r="BJ793" s="5"/>
      <c r="BK793" s="5"/>
      <c r="BL793" s="12"/>
      <c r="BM793" s="5"/>
      <c r="BN793" s="5"/>
      <c r="BO793" s="5"/>
    </row>
    <row r="794" spans="1:67" ht="20">
      <c r="A794" s="151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40"/>
      <c r="AB794" s="40"/>
      <c r="AC794" s="40"/>
      <c r="AD794" s="40"/>
      <c r="AE794" s="40"/>
      <c r="AF794" s="40"/>
      <c r="AG794" s="8"/>
      <c r="AH794" s="33"/>
      <c r="AI794" s="33"/>
      <c r="AJ794" s="33"/>
      <c r="AK794" s="33"/>
      <c r="AL794" s="33"/>
      <c r="AM794" s="33"/>
      <c r="AN794" s="33"/>
      <c r="AO794" s="33"/>
      <c r="AP794" s="8"/>
      <c r="AQ794" s="40"/>
      <c r="AR794" s="40"/>
      <c r="AS794" s="40"/>
      <c r="AT794" s="40"/>
      <c r="AU794" s="40"/>
      <c r="AV794" s="40"/>
      <c r="AW794" s="40"/>
      <c r="AX794" s="40"/>
      <c r="AY794" s="231"/>
      <c r="AZ794" s="5"/>
      <c r="BA794" s="5"/>
      <c r="BB794" s="5"/>
      <c r="BC794" s="5"/>
      <c r="BD794" s="5"/>
      <c r="BE794" s="5"/>
      <c r="BF794" s="5"/>
      <c r="BG794" s="5"/>
      <c r="BH794" s="5"/>
      <c r="BI794" s="5"/>
      <c r="BJ794" s="5"/>
      <c r="BK794" s="5"/>
      <c r="BL794" s="12"/>
      <c r="BM794" s="5"/>
      <c r="BN794" s="5"/>
      <c r="BO794" s="5"/>
    </row>
    <row r="795" spans="1:67" ht="20">
      <c r="A795" s="151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40"/>
      <c r="AB795" s="40"/>
      <c r="AC795" s="40"/>
      <c r="AD795" s="40"/>
      <c r="AE795" s="40"/>
      <c r="AF795" s="40"/>
      <c r="AG795" s="8"/>
      <c r="AH795" s="33"/>
      <c r="AI795" s="33"/>
      <c r="AJ795" s="33"/>
      <c r="AK795" s="33"/>
      <c r="AL795" s="33"/>
      <c r="AM795" s="33"/>
      <c r="AN795" s="33"/>
      <c r="AO795" s="33"/>
      <c r="AP795" s="8"/>
      <c r="AQ795" s="40"/>
      <c r="AR795" s="40"/>
      <c r="AS795" s="40"/>
      <c r="AT795" s="40"/>
      <c r="AU795" s="40"/>
      <c r="AV795" s="40"/>
      <c r="AW795" s="40"/>
      <c r="AX795" s="40"/>
      <c r="AY795" s="231"/>
      <c r="AZ795" s="5"/>
      <c r="BA795" s="5"/>
      <c r="BB795" s="5"/>
      <c r="BC795" s="5"/>
      <c r="BD795" s="5"/>
      <c r="BE795" s="5"/>
      <c r="BF795" s="5"/>
      <c r="BG795" s="5"/>
      <c r="BH795" s="5"/>
      <c r="BI795" s="5"/>
      <c r="BJ795" s="5"/>
      <c r="BK795" s="5"/>
      <c r="BL795" s="12"/>
      <c r="BM795" s="5"/>
      <c r="BN795" s="5"/>
      <c r="BO795" s="5"/>
    </row>
    <row r="796" spans="1:67" ht="20">
      <c r="A796" s="151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40"/>
      <c r="AB796" s="40"/>
      <c r="AC796" s="40"/>
      <c r="AD796" s="40"/>
      <c r="AE796" s="40"/>
      <c r="AF796" s="40"/>
      <c r="AG796" s="8"/>
      <c r="AH796" s="33"/>
      <c r="AI796" s="33"/>
      <c r="AJ796" s="33"/>
      <c r="AK796" s="33"/>
      <c r="AL796" s="33"/>
      <c r="AM796" s="33"/>
      <c r="AN796" s="33"/>
      <c r="AO796" s="33"/>
      <c r="AP796" s="8"/>
      <c r="AQ796" s="40"/>
      <c r="AR796" s="40"/>
      <c r="AS796" s="40"/>
      <c r="AT796" s="40"/>
      <c r="AU796" s="40"/>
      <c r="AV796" s="40"/>
      <c r="AW796" s="40"/>
      <c r="AX796" s="40"/>
      <c r="AY796" s="231"/>
      <c r="AZ796" s="5"/>
      <c r="BA796" s="5"/>
      <c r="BB796" s="5"/>
      <c r="BC796" s="5"/>
      <c r="BD796" s="5"/>
      <c r="BE796" s="5"/>
      <c r="BF796" s="5"/>
      <c r="BG796" s="5"/>
      <c r="BH796" s="5"/>
      <c r="BI796" s="5"/>
      <c r="BJ796" s="5"/>
      <c r="BK796" s="5"/>
      <c r="BL796" s="12"/>
      <c r="BM796" s="5"/>
      <c r="BN796" s="5"/>
      <c r="BO796" s="5"/>
    </row>
    <row r="797" spans="1:67" ht="20">
      <c r="A797" s="151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40"/>
      <c r="AB797" s="40"/>
      <c r="AC797" s="40"/>
      <c r="AD797" s="40"/>
      <c r="AE797" s="40"/>
      <c r="AF797" s="40"/>
      <c r="AG797" s="8"/>
      <c r="AH797" s="33"/>
      <c r="AI797" s="33"/>
      <c r="AJ797" s="33"/>
      <c r="AK797" s="33"/>
      <c r="AL797" s="33"/>
      <c r="AM797" s="33"/>
      <c r="AN797" s="33"/>
      <c r="AO797" s="33"/>
      <c r="AP797" s="8"/>
      <c r="AQ797" s="40"/>
      <c r="AR797" s="40"/>
      <c r="AS797" s="40"/>
      <c r="AT797" s="40"/>
      <c r="AU797" s="40"/>
      <c r="AV797" s="40"/>
      <c r="AW797" s="40"/>
      <c r="AX797" s="40"/>
      <c r="AY797" s="231"/>
      <c r="AZ797" s="5"/>
      <c r="BA797" s="5"/>
      <c r="BB797" s="5"/>
      <c r="BC797" s="5"/>
      <c r="BD797" s="5"/>
      <c r="BE797" s="5"/>
      <c r="BF797" s="5"/>
      <c r="BG797" s="5"/>
      <c r="BH797" s="5"/>
      <c r="BI797" s="5"/>
      <c r="BJ797" s="5"/>
      <c r="BK797" s="5"/>
      <c r="BL797" s="12"/>
      <c r="BM797" s="5"/>
      <c r="BN797" s="5"/>
      <c r="BO797" s="5"/>
    </row>
    <row r="798" spans="1:67" ht="20">
      <c r="A798" s="151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40"/>
      <c r="AB798" s="40"/>
      <c r="AC798" s="40"/>
      <c r="AD798" s="40"/>
      <c r="AE798" s="40"/>
      <c r="AF798" s="40"/>
      <c r="AG798" s="8"/>
      <c r="AH798" s="33"/>
      <c r="AI798" s="33"/>
      <c r="AJ798" s="33"/>
      <c r="AK798" s="33"/>
      <c r="AL798" s="33"/>
      <c r="AM798" s="33"/>
      <c r="AN798" s="33"/>
      <c r="AO798" s="33"/>
      <c r="AP798" s="8"/>
      <c r="AQ798" s="40"/>
      <c r="AR798" s="40"/>
      <c r="AS798" s="40"/>
      <c r="AT798" s="40"/>
      <c r="AU798" s="40"/>
      <c r="AV798" s="40"/>
      <c r="AW798" s="40"/>
      <c r="AX798" s="40"/>
      <c r="AY798" s="231"/>
      <c r="AZ798" s="5"/>
      <c r="BA798" s="5"/>
      <c r="BB798" s="5"/>
      <c r="BC798" s="5"/>
      <c r="BD798" s="5"/>
      <c r="BE798" s="5"/>
      <c r="BF798" s="5"/>
      <c r="BG798" s="5"/>
      <c r="BH798" s="5"/>
      <c r="BI798" s="5"/>
      <c r="BJ798" s="5"/>
      <c r="BK798" s="5"/>
      <c r="BL798" s="12"/>
      <c r="BM798" s="5"/>
      <c r="BN798" s="5"/>
      <c r="BO798" s="5"/>
    </row>
    <row r="799" spans="1:67" ht="20">
      <c r="A799" s="151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40"/>
      <c r="AB799" s="40"/>
      <c r="AC799" s="40"/>
      <c r="AD799" s="40"/>
      <c r="AE799" s="40"/>
      <c r="AF799" s="40"/>
      <c r="AG799" s="8"/>
      <c r="AH799" s="33"/>
      <c r="AI799" s="33"/>
      <c r="AJ799" s="33"/>
      <c r="AK799" s="33"/>
      <c r="AL799" s="33"/>
      <c r="AM799" s="33"/>
      <c r="AN799" s="33"/>
      <c r="AO799" s="33"/>
      <c r="AP799" s="8"/>
      <c r="AQ799" s="40"/>
      <c r="AR799" s="40"/>
      <c r="AS799" s="40"/>
      <c r="AT799" s="40"/>
      <c r="AU799" s="40"/>
      <c r="AV799" s="40"/>
      <c r="AW799" s="40"/>
      <c r="AX799" s="40"/>
      <c r="AY799" s="231"/>
      <c r="AZ799" s="5"/>
      <c r="BA799" s="5"/>
      <c r="BB799" s="5"/>
      <c r="BC799" s="5"/>
      <c r="BD799" s="5"/>
      <c r="BE799" s="5"/>
      <c r="BF799" s="5"/>
      <c r="BG799" s="5"/>
      <c r="BH799" s="5"/>
      <c r="BI799" s="5"/>
      <c r="BJ799" s="5"/>
      <c r="BK799" s="5"/>
      <c r="BL799" s="12"/>
      <c r="BM799" s="5"/>
      <c r="BN799" s="5"/>
      <c r="BO799" s="5"/>
    </row>
    <row r="800" spans="1:67" ht="20">
      <c r="A800" s="151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40"/>
      <c r="AB800" s="40"/>
      <c r="AC800" s="40"/>
      <c r="AD800" s="40"/>
      <c r="AE800" s="40"/>
      <c r="AF800" s="40"/>
      <c r="AG800" s="8"/>
      <c r="AH800" s="33"/>
      <c r="AI800" s="33"/>
      <c r="AJ800" s="33"/>
      <c r="AK800" s="33"/>
      <c r="AL800" s="33"/>
      <c r="AM800" s="33"/>
      <c r="AN800" s="33"/>
      <c r="AO800" s="33"/>
      <c r="AP800" s="8"/>
      <c r="AQ800" s="40"/>
      <c r="AR800" s="40"/>
      <c r="AS800" s="40"/>
      <c r="AT800" s="40"/>
      <c r="AU800" s="40"/>
      <c r="AV800" s="40"/>
      <c r="AW800" s="40"/>
      <c r="AX800" s="40"/>
      <c r="AY800" s="231"/>
      <c r="AZ800" s="5"/>
      <c r="BA800" s="5"/>
      <c r="BB800" s="5"/>
      <c r="BC800" s="5"/>
      <c r="BD800" s="5"/>
      <c r="BE800" s="5"/>
      <c r="BF800" s="5"/>
      <c r="BG800" s="5"/>
      <c r="BH800" s="5"/>
      <c r="BI800" s="5"/>
      <c r="BJ800" s="5"/>
      <c r="BK800" s="5"/>
      <c r="BL800" s="12"/>
      <c r="BM800" s="5"/>
      <c r="BN800" s="5"/>
      <c r="BO800" s="5"/>
    </row>
    <row r="801" spans="1:67" ht="20">
      <c r="A801" s="151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40"/>
      <c r="AB801" s="40"/>
      <c r="AC801" s="40"/>
      <c r="AD801" s="40"/>
      <c r="AE801" s="40"/>
      <c r="AF801" s="40"/>
      <c r="AG801" s="8"/>
      <c r="AH801" s="33"/>
      <c r="AI801" s="33"/>
      <c r="AJ801" s="33"/>
      <c r="AK801" s="33"/>
      <c r="AL801" s="33"/>
      <c r="AM801" s="33"/>
      <c r="AN801" s="33"/>
      <c r="AO801" s="33"/>
      <c r="AP801" s="8"/>
      <c r="AQ801" s="40"/>
      <c r="AR801" s="40"/>
      <c r="AS801" s="40"/>
      <c r="AT801" s="40"/>
      <c r="AU801" s="40"/>
      <c r="AV801" s="40"/>
      <c r="AW801" s="40"/>
      <c r="AX801" s="40"/>
      <c r="AY801" s="231"/>
      <c r="AZ801" s="5"/>
      <c r="BA801" s="5"/>
      <c r="BB801" s="5"/>
      <c r="BC801" s="5"/>
      <c r="BD801" s="5"/>
      <c r="BE801" s="5"/>
      <c r="BF801" s="5"/>
      <c r="BG801" s="5"/>
      <c r="BH801" s="5"/>
      <c r="BI801" s="5"/>
      <c r="BJ801" s="5"/>
      <c r="BK801" s="5"/>
      <c r="BL801" s="12"/>
      <c r="BM801" s="5"/>
      <c r="BN801" s="5"/>
      <c r="BO801" s="5"/>
    </row>
    <row r="802" spans="1:67" ht="20">
      <c r="A802" s="151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40"/>
      <c r="AB802" s="40"/>
      <c r="AC802" s="40"/>
      <c r="AD802" s="40"/>
      <c r="AE802" s="40"/>
      <c r="AF802" s="40"/>
      <c r="AG802" s="8"/>
      <c r="AH802" s="33"/>
      <c r="AI802" s="33"/>
      <c r="AJ802" s="33"/>
      <c r="AK802" s="33"/>
      <c r="AL802" s="33"/>
      <c r="AM802" s="33"/>
      <c r="AN802" s="33"/>
      <c r="AO802" s="33"/>
      <c r="AP802" s="8"/>
      <c r="AQ802" s="40"/>
      <c r="AR802" s="40"/>
      <c r="AS802" s="40"/>
      <c r="AT802" s="40"/>
      <c r="AU802" s="40"/>
      <c r="AV802" s="40"/>
      <c r="AW802" s="40"/>
      <c r="AX802" s="40"/>
      <c r="AY802" s="231"/>
      <c r="AZ802" s="5"/>
      <c r="BA802" s="5"/>
      <c r="BB802" s="5"/>
      <c r="BC802" s="5"/>
      <c r="BD802" s="5"/>
      <c r="BE802" s="5"/>
      <c r="BF802" s="5"/>
      <c r="BG802" s="5"/>
      <c r="BH802" s="5"/>
      <c r="BI802" s="5"/>
      <c r="BJ802" s="5"/>
      <c r="BK802" s="5"/>
      <c r="BL802" s="12"/>
      <c r="BM802" s="5"/>
      <c r="BN802" s="5"/>
      <c r="BO802" s="5"/>
    </row>
    <row r="803" spans="1:67" ht="20">
      <c r="A803" s="151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40"/>
      <c r="AB803" s="40"/>
      <c r="AC803" s="40"/>
      <c r="AD803" s="40"/>
      <c r="AE803" s="40"/>
      <c r="AF803" s="40"/>
      <c r="AG803" s="8"/>
      <c r="AH803" s="33"/>
      <c r="AI803" s="33"/>
      <c r="AJ803" s="33"/>
      <c r="AK803" s="33"/>
      <c r="AL803" s="33"/>
      <c r="AM803" s="33"/>
      <c r="AN803" s="33"/>
      <c r="AO803" s="33"/>
      <c r="AP803" s="8"/>
      <c r="AQ803" s="40"/>
      <c r="AR803" s="40"/>
      <c r="AS803" s="40"/>
      <c r="AT803" s="40"/>
      <c r="AU803" s="40"/>
      <c r="AV803" s="40"/>
      <c r="AW803" s="40"/>
      <c r="AX803" s="40"/>
      <c r="AY803" s="231"/>
      <c r="AZ803" s="5"/>
      <c r="BA803" s="5"/>
      <c r="BB803" s="5"/>
      <c r="BC803" s="5"/>
      <c r="BD803" s="5"/>
      <c r="BE803" s="5"/>
      <c r="BF803" s="5"/>
      <c r="BG803" s="5"/>
      <c r="BH803" s="5"/>
      <c r="BI803" s="5"/>
      <c r="BJ803" s="5"/>
      <c r="BK803" s="5"/>
      <c r="BL803" s="12"/>
      <c r="BM803" s="5"/>
      <c r="BN803" s="5"/>
      <c r="BO803" s="5"/>
    </row>
    <row r="804" spans="1:67" ht="20">
      <c r="A804" s="151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40"/>
      <c r="AB804" s="40"/>
      <c r="AC804" s="40"/>
      <c r="AD804" s="40"/>
      <c r="AE804" s="40"/>
      <c r="AF804" s="40"/>
      <c r="AG804" s="8"/>
      <c r="AH804" s="33"/>
      <c r="AI804" s="33"/>
      <c r="AJ804" s="33"/>
      <c r="AK804" s="33"/>
      <c r="AL804" s="33"/>
      <c r="AM804" s="33"/>
      <c r="AN804" s="33"/>
      <c r="AO804" s="33"/>
      <c r="AP804" s="8"/>
      <c r="AQ804" s="40"/>
      <c r="AR804" s="40"/>
      <c r="AS804" s="40"/>
      <c r="AT804" s="40"/>
      <c r="AU804" s="40"/>
      <c r="AV804" s="40"/>
      <c r="AW804" s="40"/>
      <c r="AX804" s="40"/>
      <c r="AY804" s="231"/>
      <c r="AZ804" s="5"/>
      <c r="BA804" s="5"/>
      <c r="BB804" s="5"/>
      <c r="BC804" s="5"/>
      <c r="BD804" s="5"/>
      <c r="BE804" s="5"/>
      <c r="BF804" s="5"/>
      <c r="BG804" s="5"/>
      <c r="BH804" s="5"/>
      <c r="BI804" s="5"/>
      <c r="BJ804" s="5"/>
      <c r="BK804" s="5"/>
      <c r="BL804" s="12"/>
      <c r="BM804" s="5"/>
      <c r="BN804" s="5"/>
      <c r="BO804" s="5"/>
    </row>
    <row r="805" spans="1:67" ht="20">
      <c r="A805" s="151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40"/>
      <c r="AB805" s="40"/>
      <c r="AC805" s="40"/>
      <c r="AD805" s="40"/>
      <c r="AE805" s="40"/>
      <c r="AF805" s="40"/>
      <c r="AG805" s="8"/>
      <c r="AH805" s="33"/>
      <c r="AI805" s="33"/>
      <c r="AJ805" s="33"/>
      <c r="AK805" s="33"/>
      <c r="AL805" s="33"/>
      <c r="AM805" s="33"/>
      <c r="AN805" s="33"/>
      <c r="AO805" s="33"/>
      <c r="AP805" s="8"/>
      <c r="AQ805" s="40"/>
      <c r="AR805" s="40"/>
      <c r="AS805" s="40"/>
      <c r="AT805" s="40"/>
      <c r="AU805" s="40"/>
      <c r="AV805" s="40"/>
      <c r="AW805" s="40"/>
      <c r="AX805" s="40"/>
      <c r="AY805" s="231"/>
      <c r="AZ805" s="5"/>
      <c r="BA805" s="5"/>
      <c r="BB805" s="5"/>
      <c r="BC805" s="5"/>
      <c r="BD805" s="5"/>
      <c r="BE805" s="5"/>
      <c r="BF805" s="5"/>
      <c r="BG805" s="5"/>
      <c r="BH805" s="5"/>
      <c r="BI805" s="5"/>
      <c r="BJ805" s="5"/>
      <c r="BK805" s="5"/>
      <c r="BL805" s="12"/>
      <c r="BM805" s="5"/>
      <c r="BN805" s="5"/>
      <c r="BO805" s="5"/>
    </row>
    <row r="806" spans="1:67" ht="20">
      <c r="A806" s="151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40"/>
      <c r="AB806" s="40"/>
      <c r="AC806" s="40"/>
      <c r="AD806" s="40"/>
      <c r="AE806" s="40"/>
      <c r="AF806" s="40"/>
      <c r="AG806" s="8"/>
      <c r="AH806" s="33"/>
      <c r="AI806" s="33"/>
      <c r="AJ806" s="33"/>
      <c r="AK806" s="33"/>
      <c r="AL806" s="33"/>
      <c r="AM806" s="33"/>
      <c r="AN806" s="33"/>
      <c r="AO806" s="33"/>
      <c r="AP806" s="8"/>
      <c r="AQ806" s="40"/>
      <c r="AR806" s="40"/>
      <c r="AS806" s="40"/>
      <c r="AT806" s="40"/>
      <c r="AU806" s="40"/>
      <c r="AV806" s="40"/>
      <c r="AW806" s="40"/>
      <c r="AX806" s="40"/>
      <c r="AY806" s="231"/>
      <c r="AZ806" s="5"/>
      <c r="BA806" s="5"/>
      <c r="BB806" s="5"/>
      <c r="BC806" s="5"/>
      <c r="BD806" s="5"/>
      <c r="BE806" s="5"/>
      <c r="BF806" s="5"/>
      <c r="BG806" s="5"/>
      <c r="BH806" s="5"/>
      <c r="BI806" s="5"/>
      <c r="BJ806" s="5"/>
      <c r="BK806" s="5"/>
      <c r="BL806" s="12"/>
      <c r="BM806" s="5"/>
      <c r="BN806" s="5"/>
      <c r="BO806" s="5"/>
    </row>
    <row r="807" spans="1:67" ht="20">
      <c r="A807" s="151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40"/>
      <c r="AB807" s="40"/>
      <c r="AC807" s="40"/>
      <c r="AD807" s="40"/>
      <c r="AE807" s="40"/>
      <c r="AF807" s="40"/>
      <c r="AG807" s="8"/>
      <c r="AH807" s="33"/>
      <c r="AI807" s="33"/>
      <c r="AJ807" s="33"/>
      <c r="AK807" s="33"/>
      <c r="AL807" s="33"/>
      <c r="AM807" s="33"/>
      <c r="AN807" s="33"/>
      <c r="AO807" s="33"/>
      <c r="AP807" s="8"/>
      <c r="AQ807" s="40"/>
      <c r="AR807" s="40"/>
      <c r="AS807" s="40"/>
      <c r="AT807" s="40"/>
      <c r="AU807" s="40"/>
      <c r="AV807" s="40"/>
      <c r="AW807" s="40"/>
      <c r="AX807" s="40"/>
      <c r="AY807" s="231"/>
      <c r="AZ807" s="5"/>
      <c r="BA807" s="5"/>
      <c r="BB807" s="5"/>
      <c r="BC807" s="5"/>
      <c r="BD807" s="5"/>
      <c r="BE807" s="5"/>
      <c r="BF807" s="5"/>
      <c r="BG807" s="5"/>
      <c r="BH807" s="5"/>
      <c r="BI807" s="5"/>
      <c r="BJ807" s="5"/>
      <c r="BK807" s="5"/>
      <c r="BL807" s="12"/>
      <c r="BM807" s="5"/>
      <c r="BN807" s="5"/>
      <c r="BO807" s="5"/>
    </row>
    <row r="808" spans="1:67" ht="20">
      <c r="A808" s="151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40"/>
      <c r="AB808" s="40"/>
      <c r="AC808" s="40"/>
      <c r="AD808" s="40"/>
      <c r="AE808" s="40"/>
      <c r="AF808" s="40"/>
      <c r="AG808" s="8"/>
      <c r="AH808" s="33"/>
      <c r="AI808" s="33"/>
      <c r="AJ808" s="33"/>
      <c r="AK808" s="33"/>
      <c r="AL808" s="33"/>
      <c r="AM808" s="33"/>
      <c r="AN808" s="33"/>
      <c r="AO808" s="33"/>
      <c r="AP808" s="8"/>
      <c r="AQ808" s="40"/>
      <c r="AR808" s="40"/>
      <c r="AS808" s="40"/>
      <c r="AT808" s="40"/>
      <c r="AU808" s="40"/>
      <c r="AV808" s="40"/>
      <c r="AW808" s="40"/>
      <c r="AX808" s="40"/>
      <c r="AY808" s="231"/>
      <c r="AZ808" s="5"/>
      <c r="BA808" s="5"/>
      <c r="BB808" s="5"/>
      <c r="BC808" s="5"/>
      <c r="BD808" s="5"/>
      <c r="BE808" s="5"/>
      <c r="BF808" s="5"/>
      <c r="BG808" s="5"/>
      <c r="BH808" s="5"/>
      <c r="BI808" s="5"/>
      <c r="BJ808" s="5"/>
      <c r="BK808" s="5"/>
      <c r="BL808" s="12"/>
      <c r="BM808" s="5"/>
      <c r="BN808" s="5"/>
      <c r="BO808" s="5"/>
    </row>
    <row r="809" spans="1:67" ht="20">
      <c r="A809" s="151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40"/>
      <c r="AB809" s="40"/>
      <c r="AC809" s="40"/>
      <c r="AD809" s="40"/>
      <c r="AE809" s="40"/>
      <c r="AF809" s="40"/>
      <c r="AG809" s="8"/>
      <c r="AH809" s="33"/>
      <c r="AI809" s="33"/>
      <c r="AJ809" s="33"/>
      <c r="AK809" s="33"/>
      <c r="AL809" s="33"/>
      <c r="AM809" s="33"/>
      <c r="AN809" s="33"/>
      <c r="AO809" s="33"/>
      <c r="AP809" s="8"/>
      <c r="AQ809" s="40"/>
      <c r="AR809" s="40"/>
      <c r="AS809" s="40"/>
      <c r="AT809" s="40"/>
      <c r="AU809" s="40"/>
      <c r="AV809" s="40"/>
      <c r="AW809" s="40"/>
      <c r="AX809" s="40"/>
      <c r="AY809" s="231"/>
      <c r="AZ809" s="5"/>
      <c r="BA809" s="5"/>
      <c r="BB809" s="5"/>
      <c r="BC809" s="5"/>
      <c r="BD809" s="5"/>
      <c r="BE809" s="5"/>
      <c r="BF809" s="5"/>
      <c r="BG809" s="5"/>
      <c r="BH809" s="5"/>
      <c r="BI809" s="5"/>
      <c r="BJ809" s="5"/>
      <c r="BK809" s="5"/>
      <c r="BL809" s="12"/>
      <c r="BM809" s="5"/>
      <c r="BN809" s="5"/>
      <c r="BO809" s="5"/>
    </row>
    <row r="810" spans="1:67" ht="20">
      <c r="A810" s="151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40"/>
      <c r="AB810" s="40"/>
      <c r="AC810" s="40"/>
      <c r="AD810" s="40"/>
      <c r="AE810" s="40"/>
      <c r="AF810" s="40"/>
      <c r="AG810" s="8"/>
      <c r="AH810" s="33"/>
      <c r="AI810" s="33"/>
      <c r="AJ810" s="33"/>
      <c r="AK810" s="33"/>
      <c r="AL810" s="33"/>
      <c r="AM810" s="33"/>
      <c r="AN810" s="33"/>
      <c r="AO810" s="33"/>
      <c r="AP810" s="8"/>
      <c r="AQ810" s="40"/>
      <c r="AR810" s="40"/>
      <c r="AS810" s="40"/>
      <c r="AT810" s="40"/>
      <c r="AU810" s="40"/>
      <c r="AV810" s="40"/>
      <c r="AW810" s="40"/>
      <c r="AX810" s="40"/>
      <c r="AY810" s="231"/>
      <c r="AZ810" s="5"/>
      <c r="BA810" s="5"/>
      <c r="BB810" s="5"/>
      <c r="BC810" s="5"/>
      <c r="BD810" s="5"/>
      <c r="BE810" s="5"/>
      <c r="BF810" s="5"/>
      <c r="BG810" s="5"/>
      <c r="BH810" s="5"/>
      <c r="BI810" s="5"/>
      <c r="BJ810" s="5"/>
      <c r="BK810" s="5"/>
      <c r="BL810" s="12"/>
      <c r="BM810" s="5"/>
      <c r="BN810" s="5"/>
      <c r="BO810" s="5"/>
    </row>
    <row r="811" spans="1:67" ht="20">
      <c r="A811" s="151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40"/>
      <c r="AB811" s="40"/>
      <c r="AC811" s="40"/>
      <c r="AD811" s="40"/>
      <c r="AE811" s="40"/>
      <c r="AF811" s="40"/>
      <c r="AG811" s="8"/>
      <c r="AH811" s="33"/>
      <c r="AI811" s="33"/>
      <c r="AJ811" s="33"/>
      <c r="AK811" s="33"/>
      <c r="AL811" s="33"/>
      <c r="AM811" s="33"/>
      <c r="AN811" s="33"/>
      <c r="AO811" s="33"/>
      <c r="AP811" s="8"/>
      <c r="AQ811" s="40"/>
      <c r="AR811" s="40"/>
      <c r="AS811" s="40"/>
      <c r="AT811" s="40"/>
      <c r="AU811" s="40"/>
      <c r="AV811" s="40"/>
      <c r="AW811" s="40"/>
      <c r="AX811" s="40"/>
      <c r="AY811" s="231"/>
      <c r="AZ811" s="5"/>
      <c r="BA811" s="5"/>
      <c r="BB811" s="5"/>
      <c r="BC811" s="5"/>
      <c r="BD811" s="5"/>
      <c r="BE811" s="5"/>
      <c r="BF811" s="5"/>
      <c r="BG811" s="5"/>
      <c r="BH811" s="5"/>
      <c r="BI811" s="5"/>
      <c r="BJ811" s="5"/>
      <c r="BK811" s="5"/>
      <c r="BL811" s="12"/>
      <c r="BM811" s="5"/>
      <c r="BN811" s="5"/>
      <c r="BO811" s="5"/>
    </row>
    <row r="812" spans="1:67" ht="20">
      <c r="A812" s="151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40"/>
      <c r="AB812" s="40"/>
      <c r="AC812" s="40"/>
      <c r="AD812" s="40"/>
      <c r="AE812" s="40"/>
      <c r="AF812" s="40"/>
      <c r="AG812" s="8"/>
      <c r="AH812" s="33"/>
      <c r="AI812" s="33"/>
      <c r="AJ812" s="33"/>
      <c r="AK812" s="33"/>
      <c r="AL812" s="33"/>
      <c r="AM812" s="33"/>
      <c r="AN812" s="33"/>
      <c r="AO812" s="33"/>
      <c r="AP812" s="8"/>
      <c r="AQ812" s="40"/>
      <c r="AR812" s="40"/>
      <c r="AS812" s="40"/>
      <c r="AT812" s="40"/>
      <c r="AU812" s="40"/>
      <c r="AV812" s="40"/>
      <c r="AW812" s="40"/>
      <c r="AX812" s="40"/>
      <c r="AY812" s="231"/>
      <c r="AZ812" s="5"/>
      <c r="BA812" s="5"/>
      <c r="BB812" s="5"/>
      <c r="BC812" s="5"/>
      <c r="BD812" s="5"/>
      <c r="BE812" s="5"/>
      <c r="BF812" s="5"/>
      <c r="BG812" s="5"/>
      <c r="BH812" s="5"/>
      <c r="BI812" s="5"/>
      <c r="BJ812" s="5"/>
      <c r="BK812" s="5"/>
      <c r="BL812" s="12"/>
      <c r="BM812" s="5"/>
      <c r="BN812" s="5"/>
      <c r="BO812" s="5"/>
    </row>
    <row r="813" spans="1:67" ht="20">
      <c r="A813" s="151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40"/>
      <c r="AB813" s="40"/>
      <c r="AC813" s="40"/>
      <c r="AD813" s="40"/>
      <c r="AE813" s="40"/>
      <c r="AF813" s="40"/>
      <c r="AG813" s="8"/>
      <c r="AH813" s="33"/>
      <c r="AI813" s="33"/>
      <c r="AJ813" s="33"/>
      <c r="AK813" s="33"/>
      <c r="AL813" s="33"/>
      <c r="AM813" s="33"/>
      <c r="AN813" s="33"/>
      <c r="AO813" s="33"/>
      <c r="AP813" s="8"/>
      <c r="AQ813" s="40"/>
      <c r="AR813" s="40"/>
      <c r="AS813" s="40"/>
      <c r="AT813" s="40"/>
      <c r="AU813" s="40"/>
      <c r="AV813" s="40"/>
      <c r="AW813" s="40"/>
      <c r="AX813" s="40"/>
      <c r="AY813" s="231"/>
      <c r="AZ813" s="5"/>
      <c r="BA813" s="5"/>
      <c r="BB813" s="5"/>
      <c r="BC813" s="5"/>
      <c r="BD813" s="5"/>
      <c r="BE813" s="5"/>
      <c r="BF813" s="5"/>
      <c r="BG813" s="5"/>
      <c r="BH813" s="5"/>
      <c r="BI813" s="5"/>
      <c r="BJ813" s="5"/>
      <c r="BK813" s="5"/>
      <c r="BL813" s="12"/>
      <c r="BM813" s="5"/>
      <c r="BN813" s="5"/>
      <c r="BO813" s="5"/>
    </row>
    <row r="814" spans="1:67" ht="20">
      <c r="A814" s="151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40"/>
      <c r="AB814" s="40"/>
      <c r="AC814" s="40"/>
      <c r="AD814" s="40"/>
      <c r="AE814" s="40"/>
      <c r="AF814" s="40"/>
      <c r="AG814" s="8"/>
      <c r="AH814" s="33"/>
      <c r="AI814" s="33"/>
      <c r="AJ814" s="33"/>
      <c r="AK814" s="33"/>
      <c r="AL814" s="33"/>
      <c r="AM814" s="33"/>
      <c r="AN814" s="33"/>
      <c r="AO814" s="33"/>
      <c r="AP814" s="8"/>
      <c r="AQ814" s="40"/>
      <c r="AR814" s="40"/>
      <c r="AS814" s="40"/>
      <c r="AT814" s="40"/>
      <c r="AU814" s="40"/>
      <c r="AV814" s="40"/>
      <c r="AW814" s="40"/>
      <c r="AX814" s="40"/>
      <c r="AY814" s="231"/>
      <c r="AZ814" s="5"/>
      <c r="BA814" s="5"/>
      <c r="BB814" s="5"/>
      <c r="BC814" s="5"/>
      <c r="BD814" s="5"/>
      <c r="BE814" s="5"/>
      <c r="BF814" s="5"/>
      <c r="BG814" s="5"/>
      <c r="BH814" s="5"/>
      <c r="BI814" s="5"/>
      <c r="BJ814" s="5"/>
      <c r="BK814" s="5"/>
      <c r="BL814" s="12"/>
      <c r="BM814" s="5"/>
      <c r="BN814" s="5"/>
      <c r="BO814" s="5"/>
    </row>
    <row r="815" spans="1:67" ht="20">
      <c r="A815" s="151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40"/>
      <c r="AB815" s="40"/>
      <c r="AC815" s="40"/>
      <c r="AD815" s="40"/>
      <c r="AE815" s="40"/>
      <c r="AF815" s="40"/>
      <c r="AG815" s="8"/>
      <c r="AH815" s="33"/>
      <c r="AI815" s="33"/>
      <c r="AJ815" s="33"/>
      <c r="AK815" s="33"/>
      <c r="AL815" s="33"/>
      <c r="AM815" s="33"/>
      <c r="AN815" s="33"/>
      <c r="AO815" s="33"/>
      <c r="AP815" s="8"/>
      <c r="AQ815" s="40"/>
      <c r="AR815" s="40"/>
      <c r="AS815" s="40"/>
      <c r="AT815" s="40"/>
      <c r="AU815" s="40"/>
      <c r="AV815" s="40"/>
      <c r="AW815" s="40"/>
      <c r="AX815" s="40"/>
      <c r="AY815" s="231"/>
      <c r="AZ815" s="5"/>
      <c r="BA815" s="5"/>
      <c r="BB815" s="5"/>
      <c r="BC815" s="5"/>
      <c r="BD815" s="5"/>
      <c r="BE815" s="5"/>
      <c r="BF815" s="5"/>
      <c r="BG815" s="5"/>
      <c r="BH815" s="5"/>
      <c r="BI815" s="5"/>
      <c r="BJ815" s="5"/>
      <c r="BK815" s="5"/>
      <c r="BL815" s="12"/>
      <c r="BM815" s="5"/>
      <c r="BN815" s="5"/>
      <c r="BO815" s="5"/>
    </row>
    <row r="816" spans="1:67" ht="20">
      <c r="A816" s="151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40"/>
      <c r="AB816" s="40"/>
      <c r="AC816" s="40"/>
      <c r="AD816" s="40"/>
      <c r="AE816" s="40"/>
      <c r="AF816" s="40"/>
      <c r="AG816" s="8"/>
      <c r="AH816" s="33"/>
      <c r="AI816" s="33"/>
      <c r="AJ816" s="33"/>
      <c r="AK816" s="33"/>
      <c r="AL816" s="33"/>
      <c r="AM816" s="33"/>
      <c r="AN816" s="33"/>
      <c r="AO816" s="33"/>
      <c r="AP816" s="8"/>
      <c r="AQ816" s="40"/>
      <c r="AR816" s="40"/>
      <c r="AS816" s="40"/>
      <c r="AT816" s="40"/>
      <c r="AU816" s="40"/>
      <c r="AV816" s="40"/>
      <c r="AW816" s="40"/>
      <c r="AX816" s="40"/>
      <c r="AY816" s="231"/>
      <c r="AZ816" s="5"/>
      <c r="BA816" s="5"/>
      <c r="BB816" s="5"/>
      <c r="BC816" s="5"/>
      <c r="BD816" s="5"/>
      <c r="BE816" s="5"/>
      <c r="BF816" s="5"/>
      <c r="BG816" s="5"/>
      <c r="BH816" s="5"/>
      <c r="BI816" s="5"/>
      <c r="BJ816" s="5"/>
      <c r="BK816" s="5"/>
      <c r="BL816" s="12"/>
      <c r="BM816" s="5"/>
      <c r="BN816" s="5"/>
      <c r="BO816" s="5"/>
    </row>
    <row r="817" spans="1:67" ht="20">
      <c r="A817" s="151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40"/>
      <c r="AB817" s="40"/>
      <c r="AC817" s="40"/>
      <c r="AD817" s="40"/>
      <c r="AE817" s="40"/>
      <c r="AF817" s="40"/>
      <c r="AG817" s="8"/>
      <c r="AH817" s="33"/>
      <c r="AI817" s="33"/>
      <c r="AJ817" s="33"/>
      <c r="AK817" s="33"/>
      <c r="AL817" s="33"/>
      <c r="AM817" s="33"/>
      <c r="AN817" s="33"/>
      <c r="AO817" s="33"/>
      <c r="AP817" s="8"/>
      <c r="AQ817" s="40"/>
      <c r="AR817" s="40"/>
      <c r="AS817" s="40"/>
      <c r="AT817" s="40"/>
      <c r="AU817" s="40"/>
      <c r="AV817" s="40"/>
      <c r="AW817" s="40"/>
      <c r="AX817" s="40"/>
      <c r="AY817" s="231"/>
      <c r="AZ817" s="5"/>
      <c r="BA817" s="5"/>
      <c r="BB817" s="5"/>
      <c r="BC817" s="5"/>
      <c r="BD817" s="5"/>
      <c r="BE817" s="5"/>
      <c r="BF817" s="5"/>
      <c r="BG817" s="5"/>
      <c r="BH817" s="5"/>
      <c r="BI817" s="5"/>
      <c r="BJ817" s="5"/>
      <c r="BK817" s="5"/>
      <c r="BL817" s="12"/>
      <c r="BM817" s="5"/>
      <c r="BN817" s="5"/>
      <c r="BO817" s="5"/>
    </row>
    <row r="818" spans="1:67" ht="20">
      <c r="A818" s="151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40"/>
      <c r="AB818" s="40"/>
      <c r="AC818" s="40"/>
      <c r="AD818" s="40"/>
      <c r="AE818" s="40"/>
      <c r="AF818" s="40"/>
      <c r="AG818" s="8"/>
      <c r="AH818" s="33"/>
      <c r="AI818" s="33"/>
      <c r="AJ818" s="33"/>
      <c r="AK818" s="33"/>
      <c r="AL818" s="33"/>
      <c r="AM818" s="33"/>
      <c r="AN818" s="33"/>
      <c r="AO818" s="33"/>
      <c r="AP818" s="8"/>
      <c r="AQ818" s="40"/>
      <c r="AR818" s="40"/>
      <c r="AS818" s="40"/>
      <c r="AT818" s="40"/>
      <c r="AU818" s="40"/>
      <c r="AV818" s="40"/>
      <c r="AW818" s="40"/>
      <c r="AX818" s="40"/>
      <c r="AY818" s="231"/>
      <c r="AZ818" s="5"/>
      <c r="BA818" s="5"/>
      <c r="BB818" s="5"/>
      <c r="BC818" s="5"/>
      <c r="BD818" s="5"/>
      <c r="BE818" s="5"/>
      <c r="BF818" s="5"/>
      <c r="BG818" s="5"/>
      <c r="BH818" s="5"/>
      <c r="BI818" s="5"/>
      <c r="BJ818" s="5"/>
      <c r="BK818" s="5"/>
      <c r="BL818" s="12"/>
      <c r="BM818" s="5"/>
      <c r="BN818" s="5"/>
      <c r="BO818" s="5"/>
    </row>
    <row r="819" spans="1:67" ht="20">
      <c r="A819" s="151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40"/>
      <c r="AB819" s="40"/>
      <c r="AC819" s="40"/>
      <c r="AD819" s="40"/>
      <c r="AE819" s="40"/>
      <c r="AF819" s="40"/>
      <c r="AG819" s="8"/>
      <c r="AH819" s="33"/>
      <c r="AI819" s="33"/>
      <c r="AJ819" s="33"/>
      <c r="AK819" s="33"/>
      <c r="AL819" s="33"/>
      <c r="AM819" s="33"/>
      <c r="AN819" s="33"/>
      <c r="AO819" s="33"/>
      <c r="AP819" s="8"/>
      <c r="AQ819" s="40"/>
      <c r="AR819" s="40"/>
      <c r="AS819" s="40"/>
      <c r="AT819" s="40"/>
      <c r="AU819" s="40"/>
      <c r="AV819" s="40"/>
      <c r="AW819" s="40"/>
      <c r="AX819" s="40"/>
      <c r="AY819" s="231"/>
      <c r="AZ819" s="5"/>
      <c r="BA819" s="5"/>
      <c r="BB819" s="5"/>
      <c r="BC819" s="5"/>
      <c r="BD819" s="5"/>
      <c r="BE819" s="5"/>
      <c r="BF819" s="5"/>
      <c r="BG819" s="5"/>
      <c r="BH819" s="5"/>
      <c r="BI819" s="5"/>
      <c r="BJ819" s="5"/>
      <c r="BK819" s="5"/>
      <c r="BL819" s="12"/>
      <c r="BM819" s="5"/>
      <c r="BN819" s="5"/>
      <c r="BO819" s="5"/>
    </row>
    <row r="820" spans="1:67" ht="20">
      <c r="A820" s="151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40"/>
      <c r="AB820" s="40"/>
      <c r="AC820" s="40"/>
      <c r="AD820" s="40"/>
      <c r="AE820" s="40"/>
      <c r="AF820" s="40"/>
      <c r="AG820" s="8"/>
      <c r="AH820" s="33"/>
      <c r="AI820" s="33"/>
      <c r="AJ820" s="33"/>
      <c r="AK820" s="33"/>
      <c r="AL820" s="33"/>
      <c r="AM820" s="33"/>
      <c r="AN820" s="33"/>
      <c r="AO820" s="33"/>
      <c r="AP820" s="8"/>
      <c r="AQ820" s="40"/>
      <c r="AR820" s="40"/>
      <c r="AS820" s="40"/>
      <c r="AT820" s="40"/>
      <c r="AU820" s="40"/>
      <c r="AV820" s="40"/>
      <c r="AW820" s="40"/>
      <c r="AX820" s="40"/>
      <c r="AY820" s="231"/>
      <c r="AZ820" s="5"/>
      <c r="BA820" s="5"/>
      <c r="BB820" s="5"/>
      <c r="BC820" s="5"/>
      <c r="BD820" s="5"/>
      <c r="BE820" s="5"/>
      <c r="BF820" s="5"/>
      <c r="BG820" s="5"/>
      <c r="BH820" s="5"/>
      <c r="BI820" s="5"/>
      <c r="BJ820" s="5"/>
      <c r="BK820" s="5"/>
      <c r="BL820" s="12"/>
      <c r="BM820" s="5"/>
      <c r="BN820" s="5"/>
      <c r="BO820" s="5"/>
    </row>
    <row r="821" spans="1:67" ht="20">
      <c r="A821" s="151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40"/>
      <c r="AB821" s="40"/>
      <c r="AC821" s="40"/>
      <c r="AD821" s="40"/>
      <c r="AE821" s="40"/>
      <c r="AF821" s="40"/>
      <c r="AG821" s="8"/>
      <c r="AH821" s="33"/>
      <c r="AI821" s="33"/>
      <c r="AJ821" s="33"/>
      <c r="AK821" s="33"/>
      <c r="AL821" s="33"/>
      <c r="AM821" s="33"/>
      <c r="AN821" s="33"/>
      <c r="AO821" s="33"/>
      <c r="AP821" s="8"/>
      <c r="AQ821" s="40"/>
      <c r="AR821" s="40"/>
      <c r="AS821" s="40"/>
      <c r="AT821" s="40"/>
      <c r="AU821" s="40"/>
      <c r="AV821" s="40"/>
      <c r="AW821" s="40"/>
      <c r="AX821" s="40"/>
      <c r="AY821" s="231"/>
      <c r="AZ821" s="5"/>
      <c r="BA821" s="5"/>
      <c r="BB821" s="5"/>
      <c r="BC821" s="5"/>
      <c r="BD821" s="5"/>
      <c r="BE821" s="5"/>
      <c r="BF821" s="5"/>
      <c r="BG821" s="5"/>
      <c r="BH821" s="5"/>
      <c r="BI821" s="5"/>
      <c r="BJ821" s="5"/>
      <c r="BK821" s="5"/>
      <c r="BL821" s="12"/>
      <c r="BM821" s="5"/>
      <c r="BN821" s="5"/>
      <c r="BO821" s="5"/>
    </row>
    <row r="822" spans="1:67" ht="20">
      <c r="A822" s="151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40"/>
      <c r="AB822" s="40"/>
      <c r="AC822" s="40"/>
      <c r="AD822" s="40"/>
      <c r="AE822" s="40"/>
      <c r="AF822" s="40"/>
      <c r="AG822" s="8"/>
      <c r="AH822" s="33"/>
      <c r="AI822" s="33"/>
      <c r="AJ822" s="33"/>
      <c r="AK822" s="33"/>
      <c r="AL822" s="33"/>
      <c r="AM822" s="33"/>
      <c r="AN822" s="33"/>
      <c r="AO822" s="33"/>
      <c r="AP822" s="8"/>
      <c r="AQ822" s="40"/>
      <c r="AR822" s="40"/>
      <c r="AS822" s="40"/>
      <c r="AT822" s="40"/>
      <c r="AU822" s="40"/>
      <c r="AV822" s="40"/>
      <c r="AW822" s="40"/>
      <c r="AX822" s="40"/>
      <c r="AY822" s="231"/>
      <c r="AZ822" s="5"/>
      <c r="BA822" s="5"/>
      <c r="BB822" s="5"/>
      <c r="BC822" s="5"/>
      <c r="BD822" s="5"/>
      <c r="BE822" s="5"/>
      <c r="BF822" s="5"/>
      <c r="BG822" s="5"/>
      <c r="BH822" s="5"/>
      <c r="BI822" s="5"/>
      <c r="BJ822" s="5"/>
      <c r="BK822" s="5"/>
      <c r="BL822" s="12"/>
      <c r="BM822" s="5"/>
      <c r="BN822" s="5"/>
      <c r="BO822" s="5"/>
    </row>
    <row r="823" spans="1:67" ht="20">
      <c r="A823" s="151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40"/>
      <c r="AB823" s="40"/>
      <c r="AC823" s="40"/>
      <c r="AD823" s="40"/>
      <c r="AE823" s="40"/>
      <c r="AF823" s="40"/>
      <c r="AG823" s="8"/>
      <c r="AH823" s="33"/>
      <c r="AI823" s="33"/>
      <c r="AJ823" s="33"/>
      <c r="AK823" s="33"/>
      <c r="AL823" s="33"/>
      <c r="AM823" s="33"/>
      <c r="AN823" s="33"/>
      <c r="AO823" s="33"/>
      <c r="AP823" s="8"/>
      <c r="AQ823" s="40"/>
      <c r="AR823" s="40"/>
      <c r="AS823" s="40"/>
      <c r="AT823" s="40"/>
      <c r="AU823" s="40"/>
      <c r="AV823" s="40"/>
      <c r="AW823" s="40"/>
      <c r="AX823" s="40"/>
      <c r="AY823" s="231"/>
      <c r="AZ823" s="5"/>
      <c r="BA823" s="5"/>
      <c r="BB823" s="5"/>
      <c r="BC823" s="5"/>
      <c r="BD823" s="5"/>
      <c r="BE823" s="5"/>
      <c r="BF823" s="5"/>
      <c r="BG823" s="5"/>
      <c r="BH823" s="5"/>
      <c r="BI823" s="5"/>
      <c r="BJ823" s="5"/>
      <c r="BK823" s="5"/>
      <c r="BL823" s="12"/>
      <c r="BM823" s="5"/>
      <c r="BN823" s="5"/>
      <c r="BO823" s="5"/>
    </row>
    <row r="824" spans="1:67" ht="20">
      <c r="A824" s="151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40"/>
      <c r="AB824" s="40"/>
      <c r="AC824" s="40"/>
      <c r="AD824" s="40"/>
      <c r="AE824" s="40"/>
      <c r="AF824" s="40"/>
      <c r="AG824" s="8"/>
      <c r="AH824" s="33"/>
      <c r="AI824" s="33"/>
      <c r="AJ824" s="33"/>
      <c r="AK824" s="33"/>
      <c r="AL824" s="33"/>
      <c r="AM824" s="33"/>
      <c r="AN824" s="33"/>
      <c r="AO824" s="33"/>
      <c r="AP824" s="8"/>
      <c r="AQ824" s="40"/>
      <c r="AR824" s="40"/>
      <c r="AS824" s="40"/>
      <c r="AT824" s="40"/>
      <c r="AU824" s="40"/>
      <c r="AV824" s="40"/>
      <c r="AW824" s="40"/>
      <c r="AX824" s="40"/>
      <c r="AY824" s="231"/>
      <c r="AZ824" s="5"/>
      <c r="BA824" s="5"/>
      <c r="BB824" s="5"/>
      <c r="BC824" s="5"/>
      <c r="BD824" s="5"/>
      <c r="BE824" s="5"/>
      <c r="BF824" s="5"/>
      <c r="BG824" s="5"/>
      <c r="BH824" s="5"/>
      <c r="BI824" s="5"/>
      <c r="BJ824" s="5"/>
      <c r="BK824" s="5"/>
      <c r="BL824" s="12"/>
      <c r="BM824" s="5"/>
      <c r="BN824" s="5"/>
      <c r="BO824" s="5"/>
    </row>
    <row r="825" spans="1:67" ht="20">
      <c r="A825" s="151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40"/>
      <c r="AB825" s="40"/>
      <c r="AC825" s="40"/>
      <c r="AD825" s="40"/>
      <c r="AE825" s="40"/>
      <c r="AF825" s="40"/>
      <c r="AG825" s="8"/>
      <c r="AH825" s="33"/>
      <c r="AI825" s="33"/>
      <c r="AJ825" s="33"/>
      <c r="AK825" s="33"/>
      <c r="AL825" s="33"/>
      <c r="AM825" s="33"/>
      <c r="AN825" s="33"/>
      <c r="AO825" s="33"/>
      <c r="AP825" s="8"/>
      <c r="AQ825" s="40"/>
      <c r="AR825" s="40"/>
      <c r="AS825" s="40"/>
      <c r="AT825" s="40"/>
      <c r="AU825" s="40"/>
      <c r="AV825" s="40"/>
      <c r="AW825" s="40"/>
      <c r="AX825" s="40"/>
      <c r="AY825" s="231"/>
      <c r="AZ825" s="5"/>
      <c r="BA825" s="5"/>
      <c r="BB825" s="5"/>
      <c r="BC825" s="5"/>
      <c r="BD825" s="5"/>
      <c r="BE825" s="5"/>
      <c r="BF825" s="5"/>
      <c r="BG825" s="5"/>
      <c r="BH825" s="5"/>
      <c r="BI825" s="5"/>
      <c r="BJ825" s="5"/>
      <c r="BK825" s="5"/>
      <c r="BL825" s="12"/>
      <c r="BM825" s="5"/>
      <c r="BN825" s="5"/>
      <c r="BO825" s="5"/>
    </row>
    <row r="826" spans="1:67" ht="20">
      <c r="A826" s="151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40"/>
      <c r="AB826" s="40"/>
      <c r="AC826" s="40"/>
      <c r="AD826" s="40"/>
      <c r="AE826" s="40"/>
      <c r="AF826" s="40"/>
      <c r="AG826" s="8"/>
      <c r="AH826" s="33"/>
      <c r="AI826" s="33"/>
      <c r="AJ826" s="33"/>
      <c r="AK826" s="33"/>
      <c r="AL826" s="33"/>
      <c r="AM826" s="33"/>
      <c r="AN826" s="33"/>
      <c r="AO826" s="33"/>
      <c r="AP826" s="8"/>
      <c r="AQ826" s="40"/>
      <c r="AR826" s="40"/>
      <c r="AS826" s="40"/>
      <c r="AT826" s="40"/>
      <c r="AU826" s="40"/>
      <c r="AV826" s="40"/>
      <c r="AW826" s="40"/>
      <c r="AX826" s="40"/>
      <c r="AY826" s="231"/>
      <c r="AZ826" s="5"/>
      <c r="BA826" s="5"/>
      <c r="BB826" s="5"/>
      <c r="BC826" s="5"/>
      <c r="BD826" s="5"/>
      <c r="BE826" s="5"/>
      <c r="BF826" s="5"/>
      <c r="BG826" s="5"/>
      <c r="BH826" s="5"/>
      <c r="BI826" s="5"/>
      <c r="BJ826" s="5"/>
      <c r="BK826" s="5"/>
      <c r="BL826" s="12"/>
      <c r="BM826" s="5"/>
      <c r="BN826" s="5"/>
      <c r="BO826" s="5"/>
    </row>
    <row r="827" spans="1:67" ht="20">
      <c r="A827" s="151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40"/>
      <c r="AB827" s="40"/>
      <c r="AC827" s="40"/>
      <c r="AD827" s="40"/>
      <c r="AE827" s="40"/>
      <c r="AF827" s="40"/>
      <c r="AG827" s="8"/>
      <c r="AH827" s="33"/>
      <c r="AI827" s="33"/>
      <c r="AJ827" s="33"/>
      <c r="AK827" s="33"/>
      <c r="AL827" s="33"/>
      <c r="AM827" s="33"/>
      <c r="AN827" s="33"/>
      <c r="AO827" s="33"/>
      <c r="AP827" s="8"/>
      <c r="AQ827" s="40"/>
      <c r="AR827" s="40"/>
      <c r="AS827" s="40"/>
      <c r="AT827" s="40"/>
      <c r="AU827" s="40"/>
      <c r="AV827" s="40"/>
      <c r="AW827" s="40"/>
      <c r="AX827" s="40"/>
      <c r="AY827" s="231"/>
      <c r="AZ827" s="5"/>
      <c r="BA827" s="5"/>
      <c r="BB827" s="5"/>
      <c r="BC827" s="5"/>
      <c r="BD827" s="5"/>
      <c r="BE827" s="5"/>
      <c r="BF827" s="5"/>
      <c r="BG827" s="5"/>
      <c r="BH827" s="5"/>
      <c r="BI827" s="5"/>
      <c r="BJ827" s="5"/>
      <c r="BK827" s="5"/>
      <c r="BL827" s="12"/>
      <c r="BM827" s="5"/>
      <c r="BN827" s="5"/>
      <c r="BO827" s="5"/>
    </row>
    <row r="828" spans="1:67" ht="20">
      <c r="A828" s="151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40"/>
      <c r="AB828" s="40"/>
      <c r="AC828" s="40"/>
      <c r="AD828" s="40"/>
      <c r="AE828" s="40"/>
      <c r="AF828" s="40"/>
      <c r="AG828" s="8"/>
      <c r="AH828" s="33"/>
      <c r="AI828" s="33"/>
      <c r="AJ828" s="33"/>
      <c r="AK828" s="33"/>
      <c r="AL828" s="33"/>
      <c r="AM828" s="33"/>
      <c r="AN828" s="33"/>
      <c r="AO828" s="33"/>
      <c r="AP828" s="8"/>
      <c r="AQ828" s="40"/>
      <c r="AR828" s="40"/>
      <c r="AS828" s="40"/>
      <c r="AT828" s="40"/>
      <c r="AU828" s="40"/>
      <c r="AV828" s="40"/>
      <c r="AW828" s="40"/>
      <c r="AX828" s="40"/>
      <c r="AY828" s="231"/>
      <c r="AZ828" s="5"/>
      <c r="BA828" s="5"/>
      <c r="BB828" s="5"/>
      <c r="BC828" s="5"/>
      <c r="BD828" s="5"/>
      <c r="BE828" s="5"/>
      <c r="BF828" s="5"/>
      <c r="BG828" s="5"/>
      <c r="BH828" s="5"/>
      <c r="BI828" s="5"/>
      <c r="BJ828" s="5"/>
      <c r="BK828" s="5"/>
      <c r="BL828" s="12"/>
      <c r="BM828" s="5"/>
      <c r="BN828" s="5"/>
      <c r="BO828" s="5"/>
    </row>
    <row r="829" spans="1:67" ht="20">
      <c r="A829" s="151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40"/>
      <c r="AB829" s="40"/>
      <c r="AC829" s="40"/>
      <c r="AD829" s="40"/>
      <c r="AE829" s="40"/>
      <c r="AF829" s="40"/>
      <c r="AG829" s="8"/>
      <c r="AH829" s="33"/>
      <c r="AI829" s="33"/>
      <c r="AJ829" s="33"/>
      <c r="AK829" s="33"/>
      <c r="AL829" s="33"/>
      <c r="AM829" s="33"/>
      <c r="AN829" s="33"/>
      <c r="AO829" s="33"/>
      <c r="AP829" s="8"/>
      <c r="AQ829" s="40"/>
      <c r="AR829" s="40"/>
      <c r="AS829" s="40"/>
      <c r="AT829" s="40"/>
      <c r="AU829" s="40"/>
      <c r="AV829" s="40"/>
      <c r="AW829" s="40"/>
      <c r="AX829" s="40"/>
      <c r="AY829" s="231"/>
      <c r="AZ829" s="5"/>
      <c r="BA829" s="5"/>
      <c r="BB829" s="5"/>
      <c r="BC829" s="5"/>
      <c r="BD829" s="5"/>
      <c r="BE829" s="5"/>
      <c r="BF829" s="5"/>
      <c r="BG829" s="5"/>
      <c r="BH829" s="5"/>
      <c r="BI829" s="5"/>
      <c r="BJ829" s="5"/>
      <c r="BK829" s="5"/>
      <c r="BL829" s="12"/>
      <c r="BM829" s="5"/>
      <c r="BN829" s="5"/>
      <c r="BO829" s="5"/>
    </row>
    <row r="830" spans="1:67" ht="20">
      <c r="A830" s="151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40"/>
      <c r="AB830" s="40"/>
      <c r="AC830" s="40"/>
      <c r="AD830" s="40"/>
      <c r="AE830" s="40"/>
      <c r="AF830" s="40"/>
      <c r="AG830" s="8"/>
      <c r="AH830" s="33"/>
      <c r="AI830" s="33"/>
      <c r="AJ830" s="33"/>
      <c r="AK830" s="33"/>
      <c r="AL830" s="33"/>
      <c r="AM830" s="33"/>
      <c r="AN830" s="33"/>
      <c r="AO830" s="33"/>
      <c r="AP830" s="8"/>
      <c r="AQ830" s="40"/>
      <c r="AR830" s="40"/>
      <c r="AS830" s="40"/>
      <c r="AT830" s="40"/>
      <c r="AU830" s="40"/>
      <c r="AV830" s="40"/>
      <c r="AW830" s="40"/>
      <c r="AX830" s="40"/>
      <c r="AY830" s="231"/>
      <c r="AZ830" s="5"/>
      <c r="BA830" s="5"/>
      <c r="BB830" s="5"/>
      <c r="BC830" s="5"/>
      <c r="BD830" s="5"/>
      <c r="BE830" s="5"/>
      <c r="BF830" s="5"/>
      <c r="BG830" s="5"/>
      <c r="BH830" s="5"/>
      <c r="BI830" s="5"/>
      <c r="BJ830" s="5"/>
      <c r="BK830" s="5"/>
      <c r="BL830" s="12"/>
      <c r="BM830" s="5"/>
      <c r="BN830" s="5"/>
      <c r="BO830" s="5"/>
    </row>
    <row r="831" spans="1:67" ht="20">
      <c r="A831" s="151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40"/>
      <c r="AB831" s="40"/>
      <c r="AC831" s="40"/>
      <c r="AD831" s="40"/>
      <c r="AE831" s="40"/>
      <c r="AF831" s="40"/>
      <c r="AG831" s="8"/>
      <c r="AH831" s="33"/>
      <c r="AI831" s="33"/>
      <c r="AJ831" s="33"/>
      <c r="AK831" s="33"/>
      <c r="AL831" s="33"/>
      <c r="AM831" s="33"/>
      <c r="AN831" s="33"/>
      <c r="AO831" s="33"/>
      <c r="AP831" s="8"/>
      <c r="AQ831" s="40"/>
      <c r="AR831" s="40"/>
      <c r="AS831" s="40"/>
      <c r="AT831" s="40"/>
      <c r="AU831" s="40"/>
      <c r="AV831" s="40"/>
      <c r="AW831" s="40"/>
      <c r="AX831" s="40"/>
      <c r="AY831" s="231"/>
      <c r="AZ831" s="5"/>
      <c r="BA831" s="5"/>
      <c r="BB831" s="5"/>
      <c r="BC831" s="5"/>
      <c r="BD831" s="5"/>
      <c r="BE831" s="5"/>
      <c r="BF831" s="5"/>
      <c r="BG831" s="5"/>
      <c r="BH831" s="5"/>
      <c r="BI831" s="5"/>
      <c r="BJ831" s="5"/>
      <c r="BK831" s="5"/>
      <c r="BL831" s="12"/>
      <c r="BM831" s="5"/>
      <c r="BN831" s="5"/>
      <c r="BO831" s="5"/>
    </row>
    <row r="832" spans="1:67" ht="20">
      <c r="A832" s="151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40"/>
      <c r="AB832" s="40"/>
      <c r="AC832" s="40"/>
      <c r="AD832" s="40"/>
      <c r="AE832" s="40"/>
      <c r="AF832" s="40"/>
      <c r="AG832" s="8"/>
      <c r="AH832" s="33"/>
      <c r="AI832" s="33"/>
      <c r="AJ832" s="33"/>
      <c r="AK832" s="33"/>
      <c r="AL832" s="33"/>
      <c r="AM832" s="33"/>
      <c r="AN832" s="33"/>
      <c r="AO832" s="33"/>
      <c r="AP832" s="8"/>
      <c r="AQ832" s="40"/>
      <c r="AR832" s="40"/>
      <c r="AS832" s="40"/>
      <c r="AT832" s="40"/>
      <c r="AU832" s="40"/>
      <c r="AV832" s="40"/>
      <c r="AW832" s="40"/>
      <c r="AX832" s="40"/>
      <c r="AY832" s="231"/>
      <c r="AZ832" s="5"/>
      <c r="BA832" s="5"/>
      <c r="BB832" s="5"/>
      <c r="BC832" s="5"/>
      <c r="BD832" s="5"/>
      <c r="BE832" s="5"/>
      <c r="BF832" s="5"/>
      <c r="BG832" s="5"/>
      <c r="BH832" s="5"/>
      <c r="BI832" s="5"/>
      <c r="BJ832" s="5"/>
      <c r="BK832" s="5"/>
      <c r="BL832" s="12"/>
      <c r="BM832" s="5"/>
      <c r="BN832" s="5"/>
      <c r="BO832" s="5"/>
    </row>
    <row r="833" spans="1:67" ht="20">
      <c r="A833" s="151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40"/>
      <c r="AB833" s="40"/>
      <c r="AC833" s="40"/>
      <c r="AD833" s="40"/>
      <c r="AE833" s="40"/>
      <c r="AF833" s="40"/>
      <c r="AG833" s="8"/>
      <c r="AH833" s="33"/>
      <c r="AI833" s="33"/>
      <c r="AJ833" s="33"/>
      <c r="AK833" s="33"/>
      <c r="AL833" s="33"/>
      <c r="AM833" s="33"/>
      <c r="AN833" s="33"/>
      <c r="AO833" s="33"/>
      <c r="AP833" s="8"/>
      <c r="AQ833" s="40"/>
      <c r="AR833" s="40"/>
      <c r="AS833" s="40"/>
      <c r="AT833" s="40"/>
      <c r="AU833" s="40"/>
      <c r="AV833" s="40"/>
      <c r="AW833" s="40"/>
      <c r="AX833" s="40"/>
      <c r="AY833" s="231"/>
      <c r="AZ833" s="5"/>
      <c r="BA833" s="5"/>
      <c r="BB833" s="5"/>
      <c r="BC833" s="5"/>
      <c r="BD833" s="5"/>
      <c r="BE833" s="5"/>
      <c r="BF833" s="5"/>
      <c r="BG833" s="5"/>
      <c r="BH833" s="5"/>
      <c r="BI833" s="5"/>
      <c r="BJ833" s="5"/>
      <c r="BK833" s="5"/>
      <c r="BL833" s="12"/>
      <c r="BM833" s="5"/>
      <c r="BN833" s="5"/>
      <c r="BO833" s="5"/>
    </row>
    <row r="834" spans="1:67" ht="20">
      <c r="A834" s="151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40"/>
      <c r="AB834" s="40"/>
      <c r="AC834" s="40"/>
      <c r="AD834" s="40"/>
      <c r="AE834" s="40"/>
      <c r="AF834" s="40"/>
      <c r="AG834" s="8"/>
      <c r="AH834" s="33"/>
      <c r="AI834" s="33"/>
      <c r="AJ834" s="33"/>
      <c r="AK834" s="33"/>
      <c r="AL834" s="33"/>
      <c r="AM834" s="33"/>
      <c r="AN834" s="33"/>
      <c r="AO834" s="33"/>
      <c r="AP834" s="8"/>
      <c r="AQ834" s="40"/>
      <c r="AR834" s="40"/>
      <c r="AS834" s="40"/>
      <c r="AT834" s="40"/>
      <c r="AU834" s="40"/>
      <c r="AV834" s="40"/>
      <c r="AW834" s="40"/>
      <c r="AX834" s="40"/>
      <c r="AY834" s="231"/>
      <c r="AZ834" s="5"/>
      <c r="BA834" s="5"/>
      <c r="BB834" s="5"/>
      <c r="BC834" s="5"/>
      <c r="BD834" s="5"/>
      <c r="BE834" s="5"/>
      <c r="BF834" s="5"/>
      <c r="BG834" s="5"/>
      <c r="BH834" s="5"/>
      <c r="BI834" s="5"/>
      <c r="BJ834" s="5"/>
      <c r="BK834" s="5"/>
      <c r="BL834" s="12"/>
      <c r="BM834" s="5"/>
      <c r="BN834" s="5"/>
      <c r="BO834" s="5"/>
    </row>
    <row r="835" spans="1:67" ht="20">
      <c r="A835" s="151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40"/>
      <c r="AB835" s="40"/>
      <c r="AC835" s="40"/>
      <c r="AD835" s="40"/>
      <c r="AE835" s="40"/>
      <c r="AF835" s="40"/>
      <c r="AG835" s="8"/>
      <c r="AH835" s="33"/>
      <c r="AI835" s="33"/>
      <c r="AJ835" s="33"/>
      <c r="AK835" s="33"/>
      <c r="AL835" s="33"/>
      <c r="AM835" s="33"/>
      <c r="AN835" s="33"/>
      <c r="AO835" s="33"/>
      <c r="AP835" s="8"/>
      <c r="AQ835" s="40"/>
      <c r="AR835" s="40"/>
      <c r="AS835" s="40"/>
      <c r="AT835" s="40"/>
      <c r="AU835" s="40"/>
      <c r="AV835" s="40"/>
      <c r="AW835" s="40"/>
      <c r="AX835" s="40"/>
      <c r="AY835" s="231"/>
      <c r="AZ835" s="5"/>
      <c r="BA835" s="5"/>
      <c r="BB835" s="5"/>
      <c r="BC835" s="5"/>
      <c r="BD835" s="5"/>
      <c r="BE835" s="5"/>
      <c r="BF835" s="5"/>
      <c r="BG835" s="5"/>
      <c r="BH835" s="5"/>
      <c r="BI835" s="5"/>
      <c r="BJ835" s="5"/>
      <c r="BK835" s="5"/>
      <c r="BL835" s="12"/>
      <c r="BM835" s="5"/>
      <c r="BN835" s="5"/>
      <c r="BO835" s="5"/>
    </row>
    <row r="836" spans="1:67" ht="20">
      <c r="A836" s="151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40"/>
      <c r="AB836" s="40"/>
      <c r="AC836" s="40"/>
      <c r="AD836" s="40"/>
      <c r="AE836" s="40"/>
      <c r="AF836" s="40"/>
      <c r="AG836" s="8"/>
      <c r="AH836" s="33"/>
      <c r="AI836" s="33"/>
      <c r="AJ836" s="33"/>
      <c r="AK836" s="33"/>
      <c r="AL836" s="33"/>
      <c r="AM836" s="33"/>
      <c r="AN836" s="33"/>
      <c r="AO836" s="33"/>
      <c r="AP836" s="8"/>
      <c r="AQ836" s="40"/>
      <c r="AR836" s="40"/>
      <c r="AS836" s="40"/>
      <c r="AT836" s="40"/>
      <c r="AU836" s="40"/>
      <c r="AV836" s="40"/>
      <c r="AW836" s="40"/>
      <c r="AX836" s="40"/>
      <c r="AY836" s="231"/>
      <c r="AZ836" s="5"/>
      <c r="BA836" s="5"/>
      <c r="BB836" s="5"/>
      <c r="BC836" s="5"/>
      <c r="BD836" s="5"/>
      <c r="BE836" s="5"/>
      <c r="BF836" s="5"/>
      <c r="BG836" s="5"/>
      <c r="BH836" s="5"/>
      <c r="BI836" s="5"/>
      <c r="BJ836" s="5"/>
      <c r="BK836" s="5"/>
      <c r="BL836" s="12"/>
      <c r="BM836" s="5"/>
      <c r="BN836" s="5"/>
      <c r="BO836" s="5"/>
    </row>
    <row r="837" spans="1:67" ht="20">
      <c r="A837" s="151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40"/>
      <c r="AB837" s="40"/>
      <c r="AC837" s="40"/>
      <c r="AD837" s="40"/>
      <c r="AE837" s="40"/>
      <c r="AF837" s="40"/>
      <c r="AG837" s="8"/>
      <c r="AH837" s="33"/>
      <c r="AI837" s="33"/>
      <c r="AJ837" s="33"/>
      <c r="AK837" s="33"/>
      <c r="AL837" s="33"/>
      <c r="AM837" s="33"/>
      <c r="AN837" s="33"/>
      <c r="AO837" s="33"/>
      <c r="AP837" s="8"/>
      <c r="AQ837" s="40"/>
      <c r="AR837" s="40"/>
      <c r="AS837" s="40"/>
      <c r="AT837" s="40"/>
      <c r="AU837" s="40"/>
      <c r="AV837" s="40"/>
      <c r="AW837" s="40"/>
      <c r="AX837" s="40"/>
      <c r="AY837" s="231"/>
      <c r="AZ837" s="5"/>
      <c r="BA837" s="5"/>
      <c r="BB837" s="5"/>
      <c r="BC837" s="5"/>
      <c r="BD837" s="5"/>
      <c r="BE837" s="5"/>
      <c r="BF837" s="5"/>
      <c r="BG837" s="5"/>
      <c r="BH837" s="5"/>
      <c r="BI837" s="5"/>
      <c r="BJ837" s="5"/>
      <c r="BK837" s="5"/>
      <c r="BL837" s="12"/>
      <c r="BM837" s="5"/>
      <c r="BN837" s="5"/>
      <c r="BO837" s="5"/>
    </row>
    <row r="838" spans="1:67" ht="20">
      <c r="A838" s="151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40"/>
      <c r="AB838" s="40"/>
      <c r="AC838" s="40"/>
      <c r="AD838" s="40"/>
      <c r="AE838" s="40"/>
      <c r="AF838" s="40"/>
      <c r="AG838" s="8"/>
      <c r="AH838" s="33"/>
      <c r="AI838" s="33"/>
      <c r="AJ838" s="33"/>
      <c r="AK838" s="33"/>
      <c r="AL838" s="33"/>
      <c r="AM838" s="33"/>
      <c r="AN838" s="33"/>
      <c r="AO838" s="33"/>
      <c r="AP838" s="8"/>
      <c r="AQ838" s="40"/>
      <c r="AR838" s="40"/>
      <c r="AS838" s="40"/>
      <c r="AT838" s="40"/>
      <c r="AU838" s="40"/>
      <c r="AV838" s="40"/>
      <c r="AW838" s="40"/>
      <c r="AX838" s="40"/>
      <c r="AY838" s="231"/>
      <c r="AZ838" s="5"/>
      <c r="BA838" s="5"/>
      <c r="BB838" s="5"/>
      <c r="BC838" s="5"/>
      <c r="BD838" s="5"/>
      <c r="BE838" s="5"/>
      <c r="BF838" s="5"/>
      <c r="BG838" s="5"/>
      <c r="BH838" s="5"/>
      <c r="BI838" s="5"/>
      <c r="BJ838" s="5"/>
      <c r="BK838" s="5"/>
      <c r="BL838" s="12"/>
      <c r="BM838" s="5"/>
      <c r="BN838" s="5"/>
      <c r="BO838" s="5"/>
    </row>
    <row r="839" spans="1:67" ht="20">
      <c r="A839" s="151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40"/>
      <c r="AB839" s="40"/>
      <c r="AC839" s="40"/>
      <c r="AD839" s="40"/>
      <c r="AE839" s="40"/>
      <c r="AF839" s="40"/>
      <c r="AG839" s="8"/>
      <c r="AH839" s="33"/>
      <c r="AI839" s="33"/>
      <c r="AJ839" s="33"/>
      <c r="AK839" s="33"/>
      <c r="AL839" s="33"/>
      <c r="AM839" s="33"/>
      <c r="AN839" s="33"/>
      <c r="AO839" s="33"/>
      <c r="AP839" s="8"/>
      <c r="AQ839" s="40"/>
      <c r="AR839" s="40"/>
      <c r="AS839" s="40"/>
      <c r="AT839" s="40"/>
      <c r="AU839" s="40"/>
      <c r="AV839" s="40"/>
      <c r="AW839" s="40"/>
      <c r="AX839" s="40"/>
      <c r="AY839" s="231"/>
      <c r="AZ839" s="5"/>
      <c r="BA839" s="5"/>
      <c r="BB839" s="5"/>
      <c r="BC839" s="5"/>
      <c r="BD839" s="5"/>
      <c r="BE839" s="5"/>
      <c r="BF839" s="5"/>
      <c r="BG839" s="5"/>
      <c r="BH839" s="5"/>
      <c r="BI839" s="5"/>
      <c r="BJ839" s="5"/>
      <c r="BK839" s="5"/>
      <c r="BL839" s="12"/>
      <c r="BM839" s="5"/>
      <c r="BN839" s="5"/>
      <c r="BO839" s="5"/>
    </row>
    <row r="840" spans="1:67" ht="20">
      <c r="A840" s="151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40"/>
      <c r="AB840" s="40"/>
      <c r="AC840" s="40"/>
      <c r="AD840" s="40"/>
      <c r="AE840" s="40"/>
      <c r="AF840" s="40"/>
      <c r="AG840" s="8"/>
      <c r="AH840" s="33"/>
      <c r="AI840" s="33"/>
      <c r="AJ840" s="33"/>
      <c r="AK840" s="33"/>
      <c r="AL840" s="33"/>
      <c r="AM840" s="33"/>
      <c r="AN840" s="33"/>
      <c r="AO840" s="33"/>
      <c r="AP840" s="8"/>
      <c r="AQ840" s="40"/>
      <c r="AR840" s="40"/>
      <c r="AS840" s="40"/>
      <c r="AT840" s="40"/>
      <c r="AU840" s="40"/>
      <c r="AV840" s="40"/>
      <c r="AW840" s="40"/>
      <c r="AX840" s="40"/>
      <c r="AY840" s="231"/>
      <c r="AZ840" s="5"/>
      <c r="BA840" s="5"/>
      <c r="BB840" s="5"/>
      <c r="BC840" s="5"/>
      <c r="BD840" s="5"/>
      <c r="BE840" s="5"/>
      <c r="BF840" s="5"/>
      <c r="BG840" s="5"/>
      <c r="BH840" s="5"/>
      <c r="BI840" s="5"/>
      <c r="BJ840" s="5"/>
      <c r="BK840" s="5"/>
      <c r="BL840" s="12"/>
      <c r="BM840" s="5"/>
      <c r="BN840" s="5"/>
      <c r="BO840" s="5"/>
    </row>
    <row r="841" spans="1:67" ht="20">
      <c r="A841" s="151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40"/>
      <c r="AB841" s="40"/>
      <c r="AC841" s="40"/>
      <c r="AD841" s="40"/>
      <c r="AE841" s="40"/>
      <c r="AF841" s="40"/>
      <c r="AG841" s="8"/>
      <c r="AH841" s="33"/>
      <c r="AI841" s="33"/>
      <c r="AJ841" s="33"/>
      <c r="AK841" s="33"/>
      <c r="AL841" s="33"/>
      <c r="AM841" s="33"/>
      <c r="AN841" s="33"/>
      <c r="AO841" s="33"/>
      <c r="AP841" s="8"/>
      <c r="AQ841" s="40"/>
      <c r="AR841" s="40"/>
      <c r="AS841" s="40"/>
      <c r="AT841" s="40"/>
      <c r="AU841" s="40"/>
      <c r="AV841" s="40"/>
      <c r="AW841" s="40"/>
      <c r="AX841" s="40"/>
      <c r="AY841" s="231"/>
      <c r="AZ841" s="5"/>
      <c r="BA841" s="5"/>
      <c r="BB841" s="5"/>
      <c r="BC841" s="5"/>
      <c r="BD841" s="5"/>
      <c r="BE841" s="5"/>
      <c r="BF841" s="5"/>
      <c r="BG841" s="5"/>
      <c r="BH841" s="5"/>
      <c r="BI841" s="5"/>
      <c r="BJ841" s="5"/>
      <c r="BK841" s="5"/>
      <c r="BL841" s="12"/>
      <c r="BM841" s="5"/>
      <c r="BN841" s="5"/>
      <c r="BO841" s="5"/>
    </row>
    <row r="842" spans="1:67" ht="20">
      <c r="A842" s="151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40"/>
      <c r="AB842" s="40"/>
      <c r="AC842" s="40"/>
      <c r="AD842" s="40"/>
      <c r="AE842" s="40"/>
      <c r="AF842" s="40"/>
      <c r="AG842" s="8"/>
      <c r="AH842" s="33"/>
      <c r="AI842" s="33"/>
      <c r="AJ842" s="33"/>
      <c r="AK842" s="33"/>
      <c r="AL842" s="33"/>
      <c r="AM842" s="33"/>
      <c r="AN842" s="33"/>
      <c r="AO842" s="33"/>
      <c r="AP842" s="8"/>
      <c r="AQ842" s="40"/>
      <c r="AR842" s="40"/>
      <c r="AS842" s="40"/>
      <c r="AT842" s="40"/>
      <c r="AU842" s="40"/>
      <c r="AV842" s="40"/>
      <c r="AW842" s="40"/>
      <c r="AX842" s="40"/>
      <c r="AY842" s="231"/>
      <c r="AZ842" s="5"/>
      <c r="BA842" s="5"/>
      <c r="BB842" s="5"/>
      <c r="BC842" s="5"/>
      <c r="BD842" s="5"/>
      <c r="BE842" s="5"/>
      <c r="BF842" s="5"/>
      <c r="BG842" s="5"/>
      <c r="BH842" s="5"/>
      <c r="BI842" s="5"/>
      <c r="BJ842" s="5"/>
      <c r="BK842" s="5"/>
      <c r="BL842" s="12"/>
      <c r="BM842" s="5"/>
      <c r="BN842" s="5"/>
      <c r="BO842" s="5"/>
    </row>
    <row r="843" spans="1:67" ht="20">
      <c r="A843" s="151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40"/>
      <c r="AB843" s="40"/>
      <c r="AC843" s="40"/>
      <c r="AD843" s="40"/>
      <c r="AE843" s="40"/>
      <c r="AF843" s="40"/>
      <c r="AG843" s="8"/>
      <c r="AH843" s="33"/>
      <c r="AI843" s="33"/>
      <c r="AJ843" s="33"/>
      <c r="AK843" s="33"/>
      <c r="AL843" s="33"/>
      <c r="AM843" s="33"/>
      <c r="AN843" s="33"/>
      <c r="AO843" s="33"/>
      <c r="AP843" s="8"/>
      <c r="AQ843" s="40"/>
      <c r="AR843" s="40"/>
      <c r="AS843" s="40"/>
      <c r="AT843" s="40"/>
      <c r="AU843" s="40"/>
      <c r="AV843" s="40"/>
      <c r="AW843" s="40"/>
      <c r="AX843" s="40"/>
      <c r="AY843" s="231"/>
      <c r="AZ843" s="5"/>
      <c r="BA843" s="5"/>
      <c r="BB843" s="5"/>
      <c r="BC843" s="5"/>
      <c r="BD843" s="5"/>
      <c r="BE843" s="5"/>
      <c r="BF843" s="5"/>
      <c r="BG843" s="5"/>
      <c r="BH843" s="5"/>
      <c r="BI843" s="5"/>
      <c r="BJ843" s="5"/>
      <c r="BK843" s="5"/>
      <c r="BL843" s="12"/>
      <c r="BM843" s="5"/>
      <c r="BN843" s="5"/>
      <c r="BO843" s="5"/>
    </row>
    <row r="844" spans="1:67" ht="20">
      <c r="A844" s="151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40"/>
      <c r="AB844" s="40"/>
      <c r="AC844" s="40"/>
      <c r="AD844" s="40"/>
      <c r="AE844" s="40"/>
      <c r="AF844" s="40"/>
      <c r="AG844" s="8"/>
      <c r="AH844" s="33"/>
      <c r="AI844" s="33"/>
      <c r="AJ844" s="33"/>
      <c r="AK844" s="33"/>
      <c r="AL844" s="33"/>
      <c r="AM844" s="33"/>
      <c r="AN844" s="33"/>
      <c r="AO844" s="33"/>
      <c r="AP844" s="8"/>
      <c r="AQ844" s="40"/>
      <c r="AR844" s="40"/>
      <c r="AS844" s="40"/>
      <c r="AT844" s="40"/>
      <c r="AU844" s="40"/>
      <c r="AV844" s="40"/>
      <c r="AW844" s="40"/>
      <c r="AX844" s="40"/>
      <c r="AY844" s="231"/>
      <c r="AZ844" s="5"/>
      <c r="BA844" s="5"/>
      <c r="BB844" s="5"/>
      <c r="BC844" s="5"/>
      <c r="BD844" s="5"/>
      <c r="BE844" s="5"/>
      <c r="BF844" s="5"/>
      <c r="BG844" s="5"/>
      <c r="BH844" s="5"/>
      <c r="BI844" s="5"/>
      <c r="BJ844" s="5"/>
      <c r="BK844" s="5"/>
      <c r="BL844" s="12"/>
      <c r="BM844" s="5"/>
      <c r="BN844" s="5"/>
      <c r="BO844" s="5"/>
    </row>
    <row r="845" spans="1:67" ht="20">
      <c r="A845" s="151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40"/>
      <c r="AB845" s="40"/>
      <c r="AC845" s="40"/>
      <c r="AD845" s="40"/>
      <c r="AE845" s="40"/>
      <c r="AF845" s="40"/>
      <c r="AG845" s="8"/>
      <c r="AH845" s="33"/>
      <c r="AI845" s="33"/>
      <c r="AJ845" s="33"/>
      <c r="AK845" s="33"/>
      <c r="AL845" s="33"/>
      <c r="AM845" s="33"/>
      <c r="AN845" s="33"/>
      <c r="AO845" s="33"/>
      <c r="AP845" s="8"/>
      <c r="AQ845" s="40"/>
      <c r="AR845" s="40"/>
      <c r="AS845" s="40"/>
      <c r="AT845" s="40"/>
      <c r="AU845" s="40"/>
      <c r="AV845" s="40"/>
      <c r="AW845" s="40"/>
      <c r="AX845" s="40"/>
      <c r="AY845" s="231"/>
      <c r="AZ845" s="5"/>
      <c r="BA845" s="5"/>
      <c r="BB845" s="5"/>
      <c r="BC845" s="5"/>
      <c r="BD845" s="5"/>
      <c r="BE845" s="5"/>
      <c r="BF845" s="5"/>
      <c r="BG845" s="5"/>
      <c r="BH845" s="5"/>
      <c r="BI845" s="5"/>
      <c r="BJ845" s="5"/>
      <c r="BK845" s="5"/>
      <c r="BL845" s="12"/>
      <c r="BM845" s="5"/>
      <c r="BN845" s="5"/>
      <c r="BO845" s="5"/>
    </row>
    <row r="846" spans="1:67" ht="20">
      <c r="A846" s="151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40"/>
      <c r="AB846" s="40"/>
      <c r="AC846" s="40"/>
      <c r="AD846" s="40"/>
      <c r="AE846" s="40"/>
      <c r="AF846" s="40"/>
      <c r="AG846" s="8"/>
      <c r="AH846" s="33"/>
      <c r="AI846" s="33"/>
      <c r="AJ846" s="33"/>
      <c r="AK846" s="33"/>
      <c r="AL846" s="33"/>
      <c r="AM846" s="33"/>
      <c r="AN846" s="33"/>
      <c r="AO846" s="33"/>
      <c r="AP846" s="8"/>
      <c r="AQ846" s="40"/>
      <c r="AR846" s="40"/>
      <c r="AS846" s="40"/>
      <c r="AT846" s="40"/>
      <c r="AU846" s="40"/>
      <c r="AV846" s="40"/>
      <c r="AW846" s="40"/>
      <c r="AX846" s="40"/>
      <c r="AY846" s="231"/>
      <c r="AZ846" s="5"/>
      <c r="BA846" s="5"/>
      <c r="BB846" s="5"/>
      <c r="BC846" s="5"/>
      <c r="BD846" s="5"/>
      <c r="BE846" s="5"/>
      <c r="BF846" s="5"/>
      <c r="BG846" s="5"/>
      <c r="BH846" s="5"/>
      <c r="BI846" s="5"/>
      <c r="BJ846" s="5"/>
      <c r="BK846" s="5"/>
      <c r="BL846" s="12"/>
      <c r="BM846" s="5"/>
      <c r="BN846" s="5"/>
      <c r="BO846" s="5"/>
    </row>
    <row r="847" spans="1:67" ht="20">
      <c r="A847" s="151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40"/>
      <c r="AB847" s="40"/>
      <c r="AC847" s="40"/>
      <c r="AD847" s="40"/>
      <c r="AE847" s="40"/>
      <c r="AF847" s="40"/>
      <c r="AG847" s="8"/>
      <c r="AH847" s="33"/>
      <c r="AI847" s="33"/>
      <c r="AJ847" s="33"/>
      <c r="AK847" s="33"/>
      <c r="AL847" s="33"/>
      <c r="AM847" s="33"/>
      <c r="AN847" s="33"/>
      <c r="AO847" s="33"/>
      <c r="AP847" s="8"/>
      <c r="AQ847" s="40"/>
      <c r="AR847" s="40"/>
      <c r="AS847" s="40"/>
      <c r="AT847" s="40"/>
      <c r="AU847" s="40"/>
      <c r="AV847" s="40"/>
      <c r="AW847" s="40"/>
      <c r="AX847" s="40"/>
      <c r="AY847" s="231"/>
      <c r="AZ847" s="5"/>
      <c r="BA847" s="5"/>
      <c r="BB847" s="5"/>
      <c r="BC847" s="5"/>
      <c r="BD847" s="5"/>
      <c r="BE847" s="5"/>
      <c r="BF847" s="5"/>
      <c r="BG847" s="5"/>
      <c r="BH847" s="5"/>
      <c r="BI847" s="5"/>
      <c r="BJ847" s="5"/>
      <c r="BK847" s="5"/>
      <c r="BL847" s="12"/>
      <c r="BM847" s="5"/>
      <c r="BN847" s="5"/>
      <c r="BO847" s="5"/>
    </row>
    <row r="848" spans="1:64" ht="20">
      <c r="A848" s="151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40"/>
      <c r="AB848" s="40"/>
      <c r="AC848" s="40"/>
      <c r="AD848" s="40"/>
      <c r="AE848" s="40"/>
      <c r="AF848" s="40"/>
      <c r="AG848" s="8"/>
      <c r="AH848" s="33"/>
      <c r="AI848" s="33"/>
      <c r="AJ848" s="33"/>
      <c r="AK848" s="33"/>
      <c r="AL848" s="33"/>
      <c r="AM848" s="33"/>
      <c r="AN848" s="33"/>
      <c r="AO848" s="33"/>
      <c r="AP848" s="8"/>
      <c r="AQ848" s="40"/>
      <c r="AR848" s="40"/>
      <c r="AS848" s="40"/>
      <c r="AT848" s="40"/>
      <c r="AU848" s="40"/>
      <c r="AV848" s="40"/>
      <c r="AW848" s="40"/>
      <c r="AX848" s="40"/>
      <c r="AY848" s="231"/>
      <c r="BL848" s="1"/>
    </row>
    <row r="849" spans="1:64" ht="20">
      <c r="A849" s="151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40"/>
      <c r="AB849" s="40"/>
      <c r="AC849" s="40"/>
      <c r="AD849" s="40"/>
      <c r="AE849" s="40"/>
      <c r="AF849" s="40"/>
      <c r="AG849" s="8"/>
      <c r="AH849" s="33"/>
      <c r="AI849" s="33"/>
      <c r="AJ849" s="33"/>
      <c r="AK849" s="33"/>
      <c r="AL849" s="33"/>
      <c r="AM849" s="33"/>
      <c r="AN849" s="33"/>
      <c r="AO849" s="33"/>
      <c r="AP849" s="8"/>
      <c r="AQ849" s="40"/>
      <c r="AR849" s="40"/>
      <c r="AS849" s="40"/>
      <c r="AT849" s="40"/>
      <c r="AU849" s="40"/>
      <c r="AV849" s="40"/>
      <c r="AW849" s="40"/>
      <c r="AX849" s="40"/>
      <c r="AY849" s="231"/>
      <c r="BL849" s="1"/>
    </row>
    <row r="850" spans="1:64" ht="20">
      <c r="A850" s="151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40"/>
      <c r="AB850" s="40"/>
      <c r="AC850" s="40"/>
      <c r="AD850" s="40"/>
      <c r="AE850" s="40"/>
      <c r="AF850" s="40"/>
      <c r="AG850" s="8"/>
      <c r="AH850" s="33"/>
      <c r="AI850" s="33"/>
      <c r="AJ850" s="33"/>
      <c r="AK850" s="33"/>
      <c r="AL850" s="33"/>
      <c r="AM850" s="33"/>
      <c r="AN850" s="33"/>
      <c r="AO850" s="33"/>
      <c r="AP850" s="8"/>
      <c r="AQ850" s="40"/>
      <c r="AR850" s="40"/>
      <c r="AS850" s="40"/>
      <c r="AT850" s="40"/>
      <c r="AU850" s="40"/>
      <c r="AV850" s="40"/>
      <c r="AW850" s="40"/>
      <c r="AX850" s="40"/>
      <c r="AY850" s="231"/>
      <c r="BL850" s="1"/>
    </row>
    <row r="851" spans="1:64" ht="20">
      <c r="A851" s="151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40"/>
      <c r="AB851" s="40"/>
      <c r="AC851" s="40"/>
      <c r="AD851" s="40"/>
      <c r="AE851" s="40"/>
      <c r="AF851" s="40"/>
      <c r="AG851" s="8"/>
      <c r="AH851" s="33"/>
      <c r="AI851" s="33"/>
      <c r="AJ851" s="33"/>
      <c r="AK851" s="33"/>
      <c r="AL851" s="33"/>
      <c r="AM851" s="33"/>
      <c r="AN851" s="33"/>
      <c r="AO851" s="33"/>
      <c r="AP851" s="8"/>
      <c r="AQ851" s="40"/>
      <c r="AR851" s="40"/>
      <c r="AS851" s="40"/>
      <c r="AT851" s="40"/>
      <c r="AU851" s="40"/>
      <c r="AV851" s="40"/>
      <c r="AW851" s="40"/>
      <c r="AX851" s="40"/>
      <c r="AY851" s="231"/>
      <c r="BL851" s="1"/>
    </row>
    <row r="852" spans="1:64" ht="20">
      <c r="A852" s="151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40"/>
      <c r="AB852" s="40"/>
      <c r="AC852" s="40"/>
      <c r="AD852" s="40"/>
      <c r="AE852" s="40"/>
      <c r="AF852" s="40"/>
      <c r="AG852" s="8"/>
      <c r="AH852" s="33"/>
      <c r="AI852" s="33"/>
      <c r="AJ852" s="33"/>
      <c r="AK852" s="33"/>
      <c r="AL852" s="33"/>
      <c r="AM852" s="33"/>
      <c r="AN852" s="33"/>
      <c r="AO852" s="33"/>
      <c r="AP852" s="8"/>
      <c r="AQ852" s="40"/>
      <c r="AR852" s="40"/>
      <c r="AS852" s="40"/>
      <c r="AT852" s="40"/>
      <c r="AU852" s="40"/>
      <c r="AV852" s="40"/>
      <c r="AW852" s="40"/>
      <c r="AX852" s="40"/>
      <c r="AY852" s="231"/>
      <c r="BL852" s="1"/>
    </row>
    <row r="853" spans="1:64" ht="20">
      <c r="A853" s="151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40"/>
      <c r="AB853" s="40"/>
      <c r="AC853" s="40"/>
      <c r="AD853" s="40"/>
      <c r="AE853" s="40"/>
      <c r="AF853" s="40"/>
      <c r="AG853" s="8"/>
      <c r="AH853" s="33"/>
      <c r="AI853" s="33"/>
      <c r="AJ853" s="33"/>
      <c r="AK853" s="33"/>
      <c r="AL853" s="33"/>
      <c r="AM853" s="33"/>
      <c r="AN853" s="33"/>
      <c r="AO853" s="33"/>
      <c r="AP853" s="8"/>
      <c r="AQ853" s="40"/>
      <c r="AR853" s="40"/>
      <c r="AS853" s="40"/>
      <c r="AT853" s="40"/>
      <c r="AU853" s="40"/>
      <c r="AV853" s="40"/>
      <c r="AW853" s="40"/>
      <c r="AX853" s="40"/>
      <c r="AY853" s="231"/>
      <c r="BL853" s="1"/>
    </row>
  </sheetData>
  <autoFilter ref="A17:AY126">
    <filterColumn colId="50">
      <filters blank="1">
        <filter val="Новинка!"/>
        <filter val="Урожай 2019"/>
      </filters>
    </filterColumn>
  </autoFilter>
  <mergeCells count="16">
    <mergeCell ref="AY15:AY17"/>
    <mergeCell ref="A15:A17"/>
    <mergeCell ref="B15:B17"/>
    <mergeCell ref="C15:C17"/>
    <mergeCell ref="AG15:AX15"/>
    <mergeCell ref="AG16:AO16"/>
    <mergeCell ref="AP16:AX16"/>
    <mergeCell ref="D15:AF15"/>
    <mergeCell ref="D16:J16"/>
    <mergeCell ref="K16:R16"/>
    <mergeCell ref="S16:Z16"/>
    <mergeCell ref="D132:J132"/>
    <mergeCell ref="AG132:AQ132"/>
    <mergeCell ref="AA16:AF16"/>
    <mergeCell ref="B2:C5"/>
    <mergeCell ref="AG10:AO12"/>
  </mergeCells>
  <hyperlinks>
    <hyperlink ref="AH3" r:id="rId1" display="mail@thetherapie.ru"/>
    <hyperlink ref="AH2" r:id="rId2" display="www.thetherapie.ru"/>
  </hyperlinks>
  <pageMargins left="0.25" right="0.17" top="0.18" bottom="0.32" header="0.16" footer="0.26"/>
  <pageSetup fitToHeight="6" orientation="landscape" paperSize="9" scale="86" r:id="rId4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2853FA-E4BF-6246-87D4-F23511C7E5D3}">
  <sheetPr>
    <tabColor theme="6" tint="-0.49997"/>
    <pageSetUpPr fitToPage="1"/>
  </sheetPr>
  <dimension ref="A1:AL868"/>
  <sheetViews>
    <sheetView zoomScale="50" zoomScaleNormal="50" zoomScalePageLayoutView="115" workbookViewId="0" topLeftCell="A1">
      <pane xSplit="1" ySplit="17" topLeftCell="B18" activePane="bottomRight" state="frozen"/>
      <selection pane="topLeft" activeCell="A1" sqref="A1"/>
      <selection pane="bottomLeft" activeCell="A14" sqref="A14"/>
      <selection pane="topRight" activeCell="B1" sqref="B1"/>
      <selection pane="bottomRight" activeCell="T23" sqref="T23"/>
    </sheetView>
  </sheetViews>
  <sheetFormatPr defaultColWidth="10.1640625" defaultRowHeight="16.5"/>
  <cols>
    <col min="1" max="1" width="70.875" style="152" customWidth="1"/>
    <col min="2" max="2" width="50.125" style="9" customWidth="1"/>
    <col min="3" max="3" width="16.875" style="9" customWidth="1"/>
    <col min="4" max="4" width="24.875" style="9" customWidth="1"/>
    <col min="5" max="5" width="22.625" style="9" customWidth="1"/>
    <col min="6" max="8" width="24.875" style="9" customWidth="1"/>
    <col min="9" max="13" width="23.5" style="9" customWidth="1"/>
    <col min="14" max="14" width="24.875" style="42" customWidth="1"/>
    <col min="15" max="15" width="23.125" style="42" customWidth="1"/>
    <col min="16" max="19" width="24.875" style="42" customWidth="1"/>
    <col min="20" max="20" width="23.125" style="42" customWidth="1"/>
    <col min="21" max="23" width="24.875" style="42" customWidth="1"/>
    <col min="24" max="24" width="24.875" style="9" customWidth="1"/>
    <col min="25" max="29" width="24.875" style="35" customWidth="1"/>
    <col min="30" max="30" width="24.875" style="9" customWidth="1"/>
    <col min="31" max="35" width="24.875" style="42" customWidth="1"/>
    <col min="36" max="36" width="69.875" style="1" customWidth="1"/>
    <col min="37" max="38" width="10.125" style="1" customWidth="1"/>
    <col min="39" max="16384" width="10.125" style="5"/>
  </cols>
  <sheetData>
    <row r="1" spans="1:38" ht="16">
      <c r="A1" s="141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36"/>
      <c r="O1" s="36"/>
      <c r="P1" s="36"/>
      <c r="Q1" s="36"/>
      <c r="R1" s="36"/>
      <c r="S1" s="36"/>
      <c r="T1" s="36"/>
      <c r="U1" s="36"/>
      <c r="V1" s="36"/>
      <c r="W1" s="36"/>
      <c r="X1" s="4"/>
      <c r="Y1" s="29"/>
      <c r="Z1" s="29"/>
      <c r="AA1" s="29"/>
      <c r="AB1" s="29"/>
      <c r="AC1" s="29"/>
      <c r="AD1" s="4"/>
      <c r="AE1" s="36"/>
      <c r="AF1" s="36"/>
      <c r="AG1" s="36"/>
      <c r="AH1" s="36"/>
      <c r="AI1" s="36"/>
      <c r="AJ1" s="10"/>
      <c r="AK1" s="10"/>
      <c r="AL1" s="10"/>
    </row>
    <row r="2" spans="1:38" ht="16" customHeight="1">
      <c r="A2" s="141"/>
      <c r="B2" s="736"/>
      <c r="C2" s="736"/>
      <c r="D2" s="198"/>
      <c r="E2" s="198"/>
      <c r="F2" s="198"/>
      <c r="G2" s="292"/>
      <c r="H2" s="292"/>
      <c r="I2" s="283"/>
      <c r="J2" s="283"/>
      <c r="K2" s="283"/>
      <c r="L2" s="292"/>
      <c r="M2" s="292"/>
      <c r="N2" s="23"/>
      <c r="O2" s="23"/>
      <c r="P2" s="23"/>
      <c r="Q2" s="23"/>
      <c r="R2" s="23"/>
      <c r="S2" s="23"/>
      <c r="T2" s="23"/>
      <c r="U2" s="23"/>
      <c r="V2" s="23"/>
      <c r="W2" s="23"/>
      <c r="X2" s="190" t="s">
        <v>18</v>
      </c>
      <c r="Y2" s="191" t="s">
        <v>27</v>
      </c>
      <c r="Z2" s="191"/>
      <c r="AA2" s="191"/>
      <c r="AB2" s="191"/>
      <c r="AC2" s="191"/>
      <c r="AD2" s="164"/>
      <c r="AE2" s="164"/>
      <c r="AF2" s="164"/>
      <c r="AG2" s="164"/>
      <c r="AH2" s="164"/>
      <c r="AI2" s="164"/>
      <c r="AJ2" s="164"/>
      <c r="AK2" s="20"/>
      <c r="AL2" s="5"/>
    </row>
    <row r="3" spans="1:38" ht="16" customHeight="1">
      <c r="A3" s="141"/>
      <c r="B3" s="736"/>
      <c r="C3" s="736"/>
      <c r="D3" s="198"/>
      <c r="E3" s="198"/>
      <c r="F3" s="198"/>
      <c r="G3" s="292"/>
      <c r="H3" s="292"/>
      <c r="I3" s="283"/>
      <c r="J3" s="283"/>
      <c r="K3" s="283"/>
      <c r="L3" s="292"/>
      <c r="M3" s="292"/>
      <c r="N3" s="23"/>
      <c r="O3" s="23"/>
      <c r="P3" s="23"/>
      <c r="Q3" s="23"/>
      <c r="R3" s="23"/>
      <c r="S3" s="23"/>
      <c r="T3" s="23"/>
      <c r="U3" s="23"/>
      <c r="V3" s="23"/>
      <c r="W3" s="23"/>
      <c r="X3" s="190" t="s">
        <v>19</v>
      </c>
      <c r="Y3" s="191" t="s">
        <v>28</v>
      </c>
      <c r="Z3" s="191"/>
      <c r="AA3" s="191"/>
      <c r="AB3" s="191"/>
      <c r="AC3" s="191"/>
      <c r="AD3" s="164"/>
      <c r="AE3" s="164"/>
      <c r="AF3" s="164"/>
      <c r="AG3" s="164"/>
      <c r="AH3" s="164"/>
      <c r="AI3" s="164"/>
      <c r="AJ3" s="164"/>
      <c r="AK3" s="164"/>
      <c r="AL3" s="5"/>
    </row>
    <row r="4" spans="1:38" ht="16" customHeight="1">
      <c r="A4" s="141"/>
      <c r="B4" s="736"/>
      <c r="C4" s="736"/>
      <c r="D4" s="198"/>
      <c r="E4" s="198"/>
      <c r="F4" s="198"/>
      <c r="G4" s="292"/>
      <c r="H4" s="292"/>
      <c r="I4" s="283"/>
      <c r="J4" s="283"/>
      <c r="K4" s="283"/>
      <c r="L4" s="292"/>
      <c r="M4" s="292"/>
      <c r="N4" s="23"/>
      <c r="O4" s="23"/>
      <c r="P4" s="23"/>
      <c r="Q4" s="23"/>
      <c r="R4" s="23"/>
      <c r="S4" s="23"/>
      <c r="T4" s="23"/>
      <c r="U4" s="23"/>
      <c r="V4" s="23"/>
      <c r="W4" s="23"/>
      <c r="X4" s="190" t="s">
        <v>20</v>
      </c>
      <c r="Y4" s="192" t="s">
        <v>25</v>
      </c>
      <c r="Z4" s="192"/>
      <c r="AA4" s="192"/>
      <c r="AB4" s="192"/>
      <c r="AC4" s="192"/>
      <c r="AD4" s="165"/>
      <c r="AE4" s="165"/>
      <c r="AF4" s="165"/>
      <c r="AG4" s="165"/>
      <c r="AH4" s="165"/>
      <c r="AI4" s="165"/>
      <c r="AJ4" s="165"/>
      <c r="AK4" s="2"/>
      <c r="AL4" s="5"/>
    </row>
    <row r="5" spans="1:38" ht="1" customHeight="1">
      <c r="A5" s="141"/>
      <c r="B5" s="736"/>
      <c r="C5" s="736"/>
      <c r="D5" s="198"/>
      <c r="E5" s="198"/>
      <c r="F5" s="198"/>
      <c r="G5" s="292"/>
      <c r="H5" s="292"/>
      <c r="I5" s="283"/>
      <c r="J5" s="283"/>
      <c r="K5" s="283"/>
      <c r="L5" s="292"/>
      <c r="M5" s="292"/>
      <c r="N5" s="23"/>
      <c r="O5" s="23"/>
      <c r="P5" s="23"/>
      <c r="Q5" s="23"/>
      <c r="R5" s="23"/>
      <c r="S5" s="23"/>
      <c r="T5" s="23"/>
      <c r="U5" s="23"/>
      <c r="V5" s="23"/>
      <c r="W5" s="23"/>
      <c r="X5" s="190" t="s">
        <v>21</v>
      </c>
      <c r="Y5" s="192" t="s">
        <v>22</v>
      </c>
      <c r="Z5" s="192"/>
      <c r="AA5" s="192"/>
      <c r="AB5" s="192"/>
      <c r="AC5" s="192"/>
      <c r="AD5" s="165"/>
      <c r="AE5" s="165"/>
      <c r="AF5" s="165"/>
      <c r="AG5" s="165"/>
      <c r="AH5" s="165"/>
      <c r="AI5" s="165"/>
      <c r="AJ5" s="165"/>
      <c r="AK5" s="165"/>
      <c r="AL5" s="165"/>
    </row>
    <row r="6" spans="1:38" ht="1" customHeight="1">
      <c r="A6" s="141"/>
      <c r="B6" s="198"/>
      <c r="C6" s="198"/>
      <c r="D6" s="198"/>
      <c r="E6" s="198"/>
      <c r="F6" s="198"/>
      <c r="G6" s="292"/>
      <c r="H6" s="292"/>
      <c r="I6" s="283"/>
      <c r="J6" s="283"/>
      <c r="K6" s="283"/>
      <c r="L6" s="292"/>
      <c r="M6" s="292"/>
      <c r="N6" s="23"/>
      <c r="O6" s="23"/>
      <c r="P6" s="23"/>
      <c r="Q6" s="23"/>
      <c r="R6" s="23"/>
      <c r="S6" s="23"/>
      <c r="T6" s="23"/>
      <c r="U6" s="23"/>
      <c r="V6" s="23"/>
      <c r="W6" s="23"/>
      <c r="X6" s="190"/>
      <c r="Y6" s="192"/>
      <c r="Z6" s="192"/>
      <c r="AA6" s="192"/>
      <c r="AB6" s="192"/>
      <c r="AC6" s="192"/>
      <c r="AD6" s="165"/>
      <c r="AE6" s="165"/>
      <c r="AF6" s="165"/>
      <c r="AG6" s="165"/>
      <c r="AH6" s="165"/>
      <c r="AI6" s="165"/>
      <c r="AJ6" s="165"/>
      <c r="AK6" s="165"/>
      <c r="AL6" s="165"/>
    </row>
    <row r="7" spans="1:38" ht="1" customHeight="1">
      <c r="A7" s="141"/>
      <c r="B7" s="198"/>
      <c r="C7" s="198"/>
      <c r="D7" s="198"/>
      <c r="E7" s="198"/>
      <c r="F7" s="198"/>
      <c r="G7" s="292"/>
      <c r="H7" s="292"/>
      <c r="I7" s="283"/>
      <c r="J7" s="283"/>
      <c r="K7" s="283"/>
      <c r="L7" s="292"/>
      <c r="M7" s="292"/>
      <c r="N7" s="23"/>
      <c r="O7" s="23"/>
      <c r="P7" s="23"/>
      <c r="Q7" s="23"/>
      <c r="R7" s="23"/>
      <c r="S7" s="23"/>
      <c r="T7" s="23"/>
      <c r="U7" s="23"/>
      <c r="V7" s="23"/>
      <c r="W7" s="23"/>
      <c r="X7" s="190"/>
      <c r="Y7" s="192"/>
      <c r="Z7" s="192"/>
      <c r="AA7" s="192"/>
      <c r="AB7" s="192"/>
      <c r="AC7" s="192"/>
      <c r="AD7" s="165"/>
      <c r="AE7" s="165"/>
      <c r="AF7" s="165"/>
      <c r="AG7" s="165"/>
      <c r="AH7" s="165"/>
      <c r="AI7" s="165"/>
      <c r="AJ7" s="165"/>
      <c r="AK7" s="165"/>
      <c r="AL7" s="165"/>
    </row>
    <row r="8" spans="1:38" ht="1" customHeight="1">
      <c r="A8" s="141"/>
      <c r="B8" s="198"/>
      <c r="C8" s="198"/>
      <c r="D8" s="198"/>
      <c r="E8" s="198"/>
      <c r="F8" s="198"/>
      <c r="G8" s="292"/>
      <c r="H8" s="292"/>
      <c r="I8" s="283"/>
      <c r="J8" s="283"/>
      <c r="K8" s="283"/>
      <c r="L8" s="292"/>
      <c r="M8" s="292"/>
      <c r="N8" s="23"/>
      <c r="O8" s="23"/>
      <c r="P8" s="23"/>
      <c r="Q8" s="23"/>
      <c r="R8" s="23"/>
      <c r="S8" s="23"/>
      <c r="T8" s="23"/>
      <c r="U8" s="23"/>
      <c r="V8" s="23"/>
      <c r="W8" s="23"/>
      <c r="X8" s="22"/>
      <c r="Y8" s="165"/>
      <c r="Z8" s="165"/>
      <c r="AA8" s="165"/>
      <c r="AB8" s="165"/>
      <c r="AC8" s="165"/>
      <c r="AD8" s="165"/>
      <c r="AE8" s="165"/>
      <c r="AF8" s="165"/>
      <c r="AG8" s="165"/>
      <c r="AH8" s="165"/>
      <c r="AI8" s="165"/>
      <c r="AJ8" s="165"/>
      <c r="AK8" s="165"/>
      <c r="AL8" s="165"/>
    </row>
    <row r="9" spans="1:38" ht="103" customHeight="1" thickBot="1">
      <c r="A9" s="141"/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30"/>
      <c r="Z9" s="30"/>
      <c r="AA9" s="30"/>
      <c r="AB9" s="30"/>
      <c r="AC9" s="30"/>
      <c r="AD9" s="21"/>
      <c r="AE9" s="37"/>
      <c r="AF9" s="37"/>
      <c r="AG9" s="37"/>
      <c r="AH9" s="37"/>
      <c r="AI9" s="37"/>
      <c r="AJ9" s="10"/>
      <c r="AK9" s="10"/>
      <c r="AL9" s="10"/>
    </row>
    <row r="10" spans="1:38" ht="17" customHeight="1">
      <c r="A10" s="141"/>
      <c r="B10" s="199"/>
      <c r="C10" s="19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775" t="s">
        <v>165</v>
      </c>
      <c r="Y10" s="776"/>
      <c r="Z10" s="776"/>
      <c r="AA10" s="776"/>
      <c r="AB10" s="776"/>
      <c r="AC10" s="777"/>
      <c r="AD10" s="762">
        <f>AJ140</f>
        <v>0</v>
      </c>
      <c r="AE10" s="763"/>
      <c r="AF10" s="763"/>
      <c r="AG10" s="763"/>
      <c r="AH10" s="763"/>
      <c r="AI10" s="763"/>
      <c r="AJ10" s="764"/>
      <c r="AK10" s="10"/>
      <c r="AL10" s="10"/>
    </row>
    <row r="11" spans="1:38" ht="17" customHeight="1">
      <c r="A11" s="141"/>
      <c r="B11" s="63"/>
      <c r="C11" s="63"/>
      <c r="D11" s="61"/>
      <c r="E11" s="61"/>
      <c r="F11" s="61"/>
      <c r="G11" s="61"/>
      <c r="H11" s="61"/>
      <c r="I11" s="61"/>
      <c r="J11" s="61"/>
      <c r="K11" s="61"/>
      <c r="L11" s="61"/>
      <c r="M11" s="61"/>
      <c r="N11" s="64"/>
      <c r="O11" s="64"/>
      <c r="P11" s="64"/>
      <c r="Q11" s="64"/>
      <c r="R11" s="64"/>
      <c r="S11" s="64"/>
      <c r="T11" s="64"/>
      <c r="U11" s="64"/>
      <c r="V11" s="64"/>
      <c r="W11" s="64"/>
      <c r="X11" s="778"/>
      <c r="Y11" s="779"/>
      <c r="Z11" s="779"/>
      <c r="AA11" s="779"/>
      <c r="AB11" s="779"/>
      <c r="AC11" s="780"/>
      <c r="AD11" s="765"/>
      <c r="AE11" s="766"/>
      <c r="AF11" s="766"/>
      <c r="AG11" s="766"/>
      <c r="AH11" s="766"/>
      <c r="AI11" s="766"/>
      <c r="AJ11" s="767"/>
      <c r="AK11" s="10"/>
      <c r="AL11" s="10"/>
    </row>
    <row r="12" spans="1:38" ht="17" customHeight="1" thickBot="1">
      <c r="A12" s="141"/>
      <c r="B12" s="62"/>
      <c r="C12" s="491"/>
      <c r="D12" s="200"/>
      <c r="E12" s="200"/>
      <c r="F12" s="200"/>
      <c r="G12" s="293"/>
      <c r="H12" s="293"/>
      <c r="I12" s="285"/>
      <c r="J12" s="285"/>
      <c r="K12" s="285"/>
      <c r="L12" s="293"/>
      <c r="M12" s="293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781"/>
      <c r="Y12" s="782"/>
      <c r="Z12" s="782"/>
      <c r="AA12" s="782"/>
      <c r="AB12" s="782"/>
      <c r="AC12" s="783"/>
      <c r="AD12" s="768"/>
      <c r="AE12" s="769"/>
      <c r="AF12" s="769"/>
      <c r="AG12" s="769"/>
      <c r="AH12" s="769"/>
      <c r="AI12" s="769"/>
      <c r="AJ12" s="770"/>
      <c r="AK12" s="10"/>
      <c r="AL12" s="10"/>
    </row>
    <row r="13" spans="1:38" ht="17" customHeight="1">
      <c r="A13" s="141"/>
      <c r="B13" s="17"/>
      <c r="C13" s="24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197"/>
      <c r="Y13" s="31"/>
      <c r="Z13" s="31"/>
      <c r="AA13" s="31"/>
      <c r="AB13" s="31"/>
      <c r="AC13" s="31"/>
      <c r="AD13" s="197"/>
      <c r="AE13" s="197"/>
      <c r="AF13" s="197"/>
      <c r="AG13" s="197"/>
      <c r="AH13" s="291"/>
      <c r="AI13" s="291"/>
      <c r="AJ13" s="18"/>
      <c r="AK13" s="10"/>
      <c r="AL13" s="10"/>
    </row>
    <row r="14" spans="1:38" ht="17" customHeight="1" thickBot="1">
      <c r="A14" s="141"/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2"/>
      <c r="Y14" s="32"/>
      <c r="Z14" s="32"/>
      <c r="AA14" s="32"/>
      <c r="AB14" s="32"/>
      <c r="AC14" s="32"/>
      <c r="AD14" s="2"/>
      <c r="AE14" s="119"/>
      <c r="AF14" s="119"/>
      <c r="AG14" s="119"/>
      <c r="AH14" s="119"/>
      <c r="AI14" s="119"/>
      <c r="AJ14" s="10"/>
      <c r="AK14" s="10"/>
      <c r="AL14" s="10"/>
    </row>
    <row r="15" spans="1:38" ht="44" customHeight="1" thickBot="1">
      <c r="A15" s="722" t="s">
        <v>0</v>
      </c>
      <c r="B15" s="724" t="s">
        <v>36</v>
      </c>
      <c r="C15" s="724" t="s">
        <v>34</v>
      </c>
      <c r="D15" s="758" t="s">
        <v>154</v>
      </c>
      <c r="E15" s="759"/>
      <c r="F15" s="759"/>
      <c r="G15" s="759"/>
      <c r="H15" s="759"/>
      <c r="I15" s="759"/>
      <c r="J15" s="759"/>
      <c r="K15" s="759"/>
      <c r="L15" s="759"/>
      <c r="M15" s="759"/>
      <c r="N15" s="759"/>
      <c r="O15" s="759"/>
      <c r="P15" s="759"/>
      <c r="Q15" s="294"/>
      <c r="R15" s="294"/>
      <c r="S15" s="490"/>
      <c r="T15" s="490"/>
      <c r="U15" s="490"/>
      <c r="V15" s="490"/>
      <c r="W15" s="490"/>
      <c r="X15" s="752" t="s">
        <v>108</v>
      </c>
      <c r="Y15" s="753"/>
      <c r="Z15" s="753"/>
      <c r="AA15" s="753"/>
      <c r="AB15" s="753"/>
      <c r="AC15" s="753"/>
      <c r="AD15" s="753"/>
      <c r="AE15" s="753"/>
      <c r="AF15" s="753"/>
      <c r="AG15" s="753"/>
      <c r="AH15" s="296"/>
      <c r="AI15" s="299"/>
      <c r="AJ15" s="749" t="s">
        <v>13</v>
      </c>
      <c r="AK15" s="10"/>
      <c r="AL15" s="10"/>
    </row>
    <row r="16" spans="1:38" ht="33" customHeight="1" thickBot="1">
      <c r="A16" s="723"/>
      <c r="B16" s="725"/>
      <c r="C16" s="725"/>
      <c r="D16" s="746" t="s">
        <v>149</v>
      </c>
      <c r="E16" s="747"/>
      <c r="F16" s="747"/>
      <c r="G16" s="297"/>
      <c r="H16" s="297"/>
      <c r="I16" s="746" t="s">
        <v>120</v>
      </c>
      <c r="J16" s="747"/>
      <c r="K16" s="747"/>
      <c r="L16" s="297"/>
      <c r="M16" s="297"/>
      <c r="N16" s="746" t="s">
        <v>121</v>
      </c>
      <c r="O16" s="747"/>
      <c r="P16" s="747"/>
      <c r="Q16" s="297"/>
      <c r="R16" s="297"/>
      <c r="S16" s="746" t="s">
        <v>229</v>
      </c>
      <c r="T16" s="747"/>
      <c r="U16" s="747"/>
      <c r="V16" s="297"/>
      <c r="W16" s="297"/>
      <c r="X16" s="773" t="s">
        <v>109</v>
      </c>
      <c r="Y16" s="774"/>
      <c r="Z16" s="774"/>
      <c r="AA16" s="774"/>
      <c r="AB16" s="363"/>
      <c r="AC16" s="363"/>
      <c r="AD16" s="771" t="s">
        <v>110</v>
      </c>
      <c r="AE16" s="772"/>
      <c r="AF16" s="772"/>
      <c r="AG16" s="772"/>
      <c r="AH16" s="295"/>
      <c r="AI16" s="298"/>
      <c r="AJ16" s="750"/>
      <c r="AK16" s="10"/>
      <c r="AL16" s="10"/>
    </row>
    <row r="17" spans="1:38" s="156" customFormat="1" ht="38" customHeight="1" thickBot="1">
      <c r="A17" s="723"/>
      <c r="B17" s="725"/>
      <c r="C17" s="725"/>
      <c r="D17" s="625" t="s">
        <v>148</v>
      </c>
      <c r="E17" s="243" t="s">
        <v>118</v>
      </c>
      <c r="F17" s="244" t="s">
        <v>119</v>
      </c>
      <c r="G17" s="361" t="s">
        <v>158</v>
      </c>
      <c r="H17" s="328" t="s">
        <v>159</v>
      </c>
      <c r="I17" s="625" t="s">
        <v>122</v>
      </c>
      <c r="J17" s="243" t="s">
        <v>118</v>
      </c>
      <c r="K17" s="244" t="s">
        <v>119</v>
      </c>
      <c r="L17" s="361" t="s">
        <v>158</v>
      </c>
      <c r="M17" s="328" t="s">
        <v>159</v>
      </c>
      <c r="N17" s="625" t="s">
        <v>33</v>
      </c>
      <c r="O17" s="243" t="s">
        <v>118</v>
      </c>
      <c r="P17" s="244" t="s">
        <v>119</v>
      </c>
      <c r="Q17" s="361" t="s">
        <v>158</v>
      </c>
      <c r="R17" s="328" t="s">
        <v>159</v>
      </c>
      <c r="S17" s="625" t="s">
        <v>168</v>
      </c>
      <c r="T17" s="243" t="s">
        <v>118</v>
      </c>
      <c r="U17" s="244" t="s">
        <v>119</v>
      </c>
      <c r="V17" s="361" t="s">
        <v>158</v>
      </c>
      <c r="W17" s="328" t="s">
        <v>159</v>
      </c>
      <c r="X17" s="154" t="s">
        <v>32</v>
      </c>
      <c r="Y17" s="552" t="s">
        <v>114</v>
      </c>
      <c r="Z17" s="241" t="s">
        <v>118</v>
      </c>
      <c r="AA17" s="242" t="s">
        <v>119</v>
      </c>
      <c r="AB17" s="362" t="s">
        <v>158</v>
      </c>
      <c r="AC17" s="362" t="s">
        <v>159</v>
      </c>
      <c r="AD17" s="166" t="s">
        <v>32</v>
      </c>
      <c r="AE17" s="557" t="s">
        <v>115</v>
      </c>
      <c r="AF17" s="241" t="s">
        <v>118</v>
      </c>
      <c r="AG17" s="342" t="s">
        <v>119</v>
      </c>
      <c r="AH17" s="362" t="s">
        <v>158</v>
      </c>
      <c r="AI17" s="362" t="s">
        <v>159</v>
      </c>
      <c r="AJ17" s="751"/>
      <c r="AK17" s="155"/>
      <c r="AL17" s="155"/>
    </row>
    <row r="18" spans="1:38" ht="40" customHeight="1" thickBot="1">
      <c r="A18" s="651" t="s">
        <v>14</v>
      </c>
      <c r="B18" s="67"/>
      <c r="C18" s="67"/>
      <c r="D18" s="648"/>
      <c r="E18" s="648"/>
      <c r="F18" s="648"/>
      <c r="G18" s="648"/>
      <c r="H18" s="648"/>
      <c r="I18" s="67"/>
      <c r="J18" s="648"/>
      <c r="K18" s="648"/>
      <c r="L18" s="648"/>
      <c r="M18" s="648"/>
      <c r="N18" s="648"/>
      <c r="O18" s="648"/>
      <c r="P18" s="67"/>
      <c r="Q18" s="67"/>
      <c r="R18" s="648"/>
      <c r="S18" s="648"/>
      <c r="T18" s="648"/>
      <c r="U18" s="67"/>
      <c r="V18" s="67"/>
      <c r="W18" s="67"/>
      <c r="X18" s="648"/>
      <c r="Y18" s="648"/>
      <c r="Z18" s="648"/>
      <c r="AA18" s="67"/>
      <c r="AB18" s="67"/>
      <c r="AC18" s="67"/>
      <c r="AD18" s="648"/>
      <c r="AE18" s="648"/>
      <c r="AF18" s="648"/>
      <c r="AG18" s="72"/>
      <c r="AH18" s="72"/>
      <c r="AI18" s="72"/>
      <c r="AJ18" s="73"/>
      <c r="AK18" s="5"/>
      <c r="AL18" s="5"/>
    </row>
    <row r="19" spans="1:36" s="58" customFormat="1" ht="32" customHeight="1">
      <c r="A19" s="142" t="s">
        <v>171</v>
      </c>
      <c r="B19" s="129" t="s">
        <v>48</v>
      </c>
      <c r="C19" s="130" t="s">
        <v>23</v>
      </c>
      <c r="D19" s="631">
        <v>300</v>
      </c>
      <c r="E19" s="395"/>
      <c r="F19" s="386">
        <f>D19*E19</f>
        <v>0</v>
      </c>
      <c r="G19" s="331">
        <f>IF($AJ$138&gt;=500000,D19*55%,IF(AND($AJ$138&gt;=350000,$AJ$138&lt;500000),D19*60%,IF(AND($AJ$138&gt;=200000,$AJ$138&lt;350000),D19*65%,(IF(AND($AJ$138&gt;=100000,$AJ$138&lt;200000),D19*70%,(IF(AND($AJ$138&gt;=60000,$AJ$138&lt;100000),D19*85%,(IF(AND($AJ$138&gt;=30000,$AJ$138&lt;60000),D19*80%,)))))))))</f>
        <v>0</v>
      </c>
      <c r="H19" s="333">
        <f>E19*G19</f>
        <v>0</v>
      </c>
      <c r="I19" s="631">
        <v>700</v>
      </c>
      <c r="J19" s="395"/>
      <c r="K19" s="386">
        <f>I19*J19</f>
        <v>0</v>
      </c>
      <c r="L19" s="331">
        <f>IF($AJ$138&gt;=500000,I19*50%,IF(AND($AJ$138&gt;=350000,$AJ$138&lt;500000),I19*60%,IF(AND($AJ$138&gt;=200000,$AJ$138&lt;350000),I19*65%,(IF(AND($AJ$138&gt;=100000,$AJ$138&lt;200000),I19*70%,(IF(AND($AJ$138&gt;=60000,$AJ$138&lt;100000),I19*85%,(IF(AND($AJ$138&gt;=30000,$AJ$138&lt;60000),I19*80%,)))))))))</f>
        <v>0</v>
      </c>
      <c r="M19" s="333">
        <f>J19*L19</f>
        <v>0</v>
      </c>
      <c r="N19" s="631">
        <v>1250</v>
      </c>
      <c r="O19" s="395"/>
      <c r="P19" s="632">
        <f>N19*O19</f>
        <v>0</v>
      </c>
      <c r="Q19" s="331">
        <f>IF($AJ$138&gt;=500000,N19*50%,IF(AND($AJ$138&gt;=350000,$AJ$138&lt;500000),N19*60%,IF(AND($AJ$138&gt;=200000,$AJ$138&lt;350000),N19*65%,(IF(AND($AJ$138&gt;=100000,$AJ$138&lt;200000),N19*70%,(IF(AND($AJ$138&gt;=60000,$AJ$138&lt;100000),N19*85%,(IF(AND($AJ$138&gt;=30000,$AJ$138&lt;60000),N19*80%,)))))))))</f>
        <v>0</v>
      </c>
      <c r="R19" s="253">
        <f>O19*Q19</f>
        <v>0</v>
      </c>
      <c r="S19" s="631">
        <f>(N19*2)-((N19*2)*30%)</f>
        <v>1750</v>
      </c>
      <c r="T19" s="395"/>
      <c r="U19" s="632">
        <f>S19*T19</f>
        <v>0</v>
      </c>
      <c r="V19" s="331">
        <f t="shared" si="0" ref="V19:V82">IF($AJ$138&gt;=500000,S19*50%,IF(AND($AJ$138&gt;=350000,$AJ$138&lt;500000),S19*60%,IF(AND($AJ$138&gt;=200000,$AJ$138&lt;350000),S19*65%,(IF(AND($AJ$138&gt;=100000,$AJ$138&lt;200000),S19*70%,(IF(AND($AJ$138&gt;=60000,$AJ$138&lt;100000),S19*85%,(IF(AND($AJ$138&gt;=30000,$AJ$138&lt;60000),S19*80%,)))))))))</f>
        <v>0</v>
      </c>
      <c r="W19" s="253">
        <f>T19*V19</f>
        <v>0</v>
      </c>
      <c r="X19" s="126">
        <v>20</v>
      </c>
      <c r="Y19" s="555">
        <v>1750</v>
      </c>
      <c r="Z19" s="371"/>
      <c r="AA19" s="633">
        <f>Y19*Z19</f>
        <v>0</v>
      </c>
      <c r="AB19" s="258">
        <f t="shared" si="1" ref="AB19:AB82">IF($AJ$138&gt;=500000,Y19*50%,IF(AND($AJ$138&gt;=350000,$AJ$138&lt;500000),Y19*60%,IF(AND($AJ$138&gt;=200000,$AJ$138&lt;350000),Y19*65%,(IF(AND($AJ$138&gt;=100000,$AJ$138&lt;200000),Y19*70%,(IF(AND($AJ$138&gt;=60000,$AJ$138&lt;100000),Y19*85%,(IF(AND($AJ$138&gt;=30000,$AJ$138&lt;60000),Y19*80%,)))))))))</f>
        <v>0</v>
      </c>
      <c r="AC19" s="201">
        <f>Z19*AB19</f>
        <v>0</v>
      </c>
      <c r="AD19" s="126">
        <v>30</v>
      </c>
      <c r="AE19" s="555">
        <v>2550</v>
      </c>
      <c r="AF19" s="371"/>
      <c r="AG19" s="483">
        <f>AE19*AF19</f>
        <v>0</v>
      </c>
      <c r="AH19" s="258">
        <f t="shared" si="2" ref="AH19:AH82">IF($AJ$138&gt;=500000,AE19*50%,IF(AND($AJ$138&gt;=350000,$AJ$138&lt;500000),AE19*60%,IF(AND($AJ$138&gt;=200000,$AJ$138&lt;350000),AE19*65%,(IF(AND($AJ$138&gt;=100000,$AJ$138&lt;200000),AE19*70%,(IF(AND($AJ$138&gt;=60000,$AJ$138&lt;100000),AE19*85%,(IF(AND($AJ$138&gt;=30000,$AJ$138&lt;60000),AE19*80%,)))))))))</f>
        <v>0</v>
      </c>
      <c r="AI19" s="301">
        <f>AF19*AH19</f>
        <v>0</v>
      </c>
      <c r="AJ19" s="369"/>
    </row>
    <row r="20" spans="1:36" s="58" customFormat="1" ht="32" customHeight="1">
      <c r="A20" s="175" t="s">
        <v>172</v>
      </c>
      <c r="B20" s="131" t="s">
        <v>48</v>
      </c>
      <c r="C20" s="132" t="s">
        <v>23</v>
      </c>
      <c r="D20" s="626">
        <v>600</v>
      </c>
      <c r="E20" s="400"/>
      <c r="F20" s="387">
        <f t="shared" si="3" ref="F20:F41">D20*E20</f>
        <v>0</v>
      </c>
      <c r="G20" s="159">
        <f t="shared" si="4" ref="G20:G83">IF($AJ$138&gt;=500000,D20*55%,IF(AND($AJ$138&gt;=350000,$AJ$138&lt;500000),D20*60%,IF(AND($AJ$138&gt;=200000,$AJ$138&lt;350000),D20*65%,(IF(AND($AJ$138&gt;=100000,$AJ$138&lt;200000),D20*70%,(IF(AND($AJ$138&gt;=60000,$AJ$138&lt;100000),D20*85%,(IF(AND($AJ$138&gt;=30000,$AJ$138&lt;60000),D20*80%,)))))))))</f>
        <v>0</v>
      </c>
      <c r="H20" s="335">
        <f t="shared" si="5" ref="H20:H41">E20*G20</f>
        <v>0</v>
      </c>
      <c r="I20" s="626">
        <v>1450</v>
      </c>
      <c r="J20" s="400"/>
      <c r="K20" s="387">
        <f t="shared" si="6" ref="K20:K66">I20*J20</f>
        <v>0</v>
      </c>
      <c r="L20" s="159">
        <f t="shared" si="7" ref="L20:L83">IF($AJ$138&gt;=500000,I20*50%,IF(AND($AJ$138&gt;=350000,$AJ$138&lt;500000),I20*60%,IF(AND($AJ$138&gt;=200000,$AJ$138&lt;350000),I20*65%,(IF(AND($AJ$138&gt;=100000,$AJ$138&lt;200000),I20*70%,(IF(AND($AJ$138&gt;=60000,$AJ$138&lt;100000),I20*85%,(IF(AND($AJ$138&gt;=30000,$AJ$138&lt;60000),I20*80%,)))))))))</f>
        <v>0</v>
      </c>
      <c r="M20" s="335">
        <f t="shared" si="8" ref="M20:M66">J20*L20</f>
        <v>0</v>
      </c>
      <c r="N20" s="626">
        <v>2800</v>
      </c>
      <c r="O20" s="400"/>
      <c r="P20" s="360">
        <f t="shared" si="9" ref="P20:P66">N20*O20</f>
        <v>0</v>
      </c>
      <c r="Q20" s="159">
        <f t="shared" si="10" ref="Q20:Q83">IF($AJ$138&gt;=500000,N20*50%,IF(AND($AJ$138&gt;=350000,$AJ$138&lt;500000),N20*60%,IF(AND($AJ$138&gt;=200000,$AJ$138&lt;350000),N20*65%,(IF(AND($AJ$138&gt;=100000,$AJ$138&lt;200000),N20*70%,(IF(AND($AJ$138&gt;=60000,$AJ$138&lt;100000),N20*85%,(IF(AND($AJ$138&gt;=30000,$AJ$138&lt;60000),N20*80%,)))))))))</f>
        <v>0</v>
      </c>
      <c r="R20" s="160">
        <f t="shared" si="11" ref="R20:R66">O20*Q20</f>
        <v>0</v>
      </c>
      <c r="S20" s="626">
        <f t="shared" si="12" ref="S20:S82">(N20*2)-((N20*2)*30%)</f>
        <v>3920</v>
      </c>
      <c r="T20" s="400"/>
      <c r="U20" s="360">
        <f t="shared" si="13" ref="U20:U26">S20*T20</f>
        <v>0</v>
      </c>
      <c r="V20" s="159">
        <f t="shared" si="0"/>
        <v>0</v>
      </c>
      <c r="W20" s="160">
        <f t="shared" si="14" ref="W20:W26">T20*V20</f>
        <v>0</v>
      </c>
      <c r="X20" s="127">
        <v>20</v>
      </c>
      <c r="Y20" s="510">
        <v>2400</v>
      </c>
      <c r="Z20" s="379"/>
      <c r="AA20" s="370">
        <f t="shared" si="15" ref="AA20:AA26">Y20*Z20</f>
        <v>0</v>
      </c>
      <c r="AB20" s="162">
        <f t="shared" si="1"/>
        <v>0</v>
      </c>
      <c r="AC20" s="163">
        <f t="shared" si="16" ref="AC20:AC26">Z20*AB20</f>
        <v>0</v>
      </c>
      <c r="AD20" s="127">
        <v>30</v>
      </c>
      <c r="AE20" s="510">
        <v>3500</v>
      </c>
      <c r="AF20" s="372"/>
      <c r="AG20" s="652">
        <f t="shared" si="17" ref="AG20:AG66">AE20*AF20</f>
        <v>0</v>
      </c>
      <c r="AH20" s="162">
        <f t="shared" si="2"/>
        <v>0</v>
      </c>
      <c r="AI20" s="300">
        <f t="shared" si="18" ref="AI20:AI26">AF20*AH20</f>
        <v>0</v>
      </c>
      <c r="AJ20" s="380"/>
    </row>
    <row r="21" spans="1:36" s="58" customFormat="1" ht="32" customHeight="1">
      <c r="A21" s="143" t="s">
        <v>174</v>
      </c>
      <c r="B21" s="131" t="s">
        <v>47</v>
      </c>
      <c r="C21" s="132" t="s">
        <v>23</v>
      </c>
      <c r="D21" s="626">
        <v>250</v>
      </c>
      <c r="E21" s="396"/>
      <c r="F21" s="387">
        <f t="shared" si="3"/>
        <v>0</v>
      </c>
      <c r="G21" s="159">
        <f t="shared" si="4"/>
        <v>0</v>
      </c>
      <c r="H21" s="335">
        <f t="shared" si="5"/>
        <v>0</v>
      </c>
      <c r="I21" s="626">
        <v>500</v>
      </c>
      <c r="J21" s="396"/>
      <c r="K21" s="387">
        <f t="shared" si="6"/>
        <v>0</v>
      </c>
      <c r="L21" s="159">
        <f t="shared" si="7"/>
        <v>0</v>
      </c>
      <c r="M21" s="335">
        <f t="shared" si="8"/>
        <v>0</v>
      </c>
      <c r="N21" s="626">
        <v>900</v>
      </c>
      <c r="O21" s="396"/>
      <c r="P21" s="360">
        <f t="shared" si="9"/>
        <v>0</v>
      </c>
      <c r="Q21" s="159">
        <f t="shared" si="10"/>
        <v>0</v>
      </c>
      <c r="R21" s="160">
        <f t="shared" si="11"/>
        <v>0</v>
      </c>
      <c r="S21" s="626">
        <f t="shared" si="12"/>
        <v>1260</v>
      </c>
      <c r="T21" s="396"/>
      <c r="U21" s="360">
        <f t="shared" si="13"/>
        <v>0</v>
      </c>
      <c r="V21" s="159">
        <f t="shared" si="0"/>
        <v>0</v>
      </c>
      <c r="W21" s="160">
        <f t="shared" si="14"/>
        <v>0</v>
      </c>
      <c r="X21" s="127">
        <v>20</v>
      </c>
      <c r="Y21" s="510">
        <v>2000</v>
      </c>
      <c r="Z21" s="372"/>
      <c r="AA21" s="370">
        <f t="shared" si="15"/>
        <v>0</v>
      </c>
      <c r="AB21" s="162">
        <f t="shared" si="1"/>
        <v>0</v>
      </c>
      <c r="AC21" s="163">
        <f t="shared" si="16"/>
        <v>0</v>
      </c>
      <c r="AD21" s="127">
        <v>30</v>
      </c>
      <c r="AE21" s="510">
        <v>2900</v>
      </c>
      <c r="AF21" s="372"/>
      <c r="AG21" s="652">
        <f t="shared" si="17"/>
        <v>0</v>
      </c>
      <c r="AH21" s="162">
        <f t="shared" si="2"/>
        <v>0</v>
      </c>
      <c r="AI21" s="300">
        <f t="shared" si="18"/>
        <v>0</v>
      </c>
      <c r="AJ21" s="380"/>
    </row>
    <row r="22" spans="1:36" s="58" customFormat="1" ht="32" customHeight="1">
      <c r="A22" s="143" t="s">
        <v>173</v>
      </c>
      <c r="B22" s="131" t="s">
        <v>47</v>
      </c>
      <c r="C22" s="132" t="s">
        <v>23</v>
      </c>
      <c r="D22" s="626">
        <v>400</v>
      </c>
      <c r="E22" s="396"/>
      <c r="F22" s="387">
        <f t="shared" si="3"/>
        <v>0</v>
      </c>
      <c r="G22" s="159">
        <f t="shared" si="4"/>
        <v>0</v>
      </c>
      <c r="H22" s="335">
        <f t="shared" si="5"/>
        <v>0</v>
      </c>
      <c r="I22" s="626">
        <v>950</v>
      </c>
      <c r="J22" s="396"/>
      <c r="K22" s="387">
        <f t="shared" si="6"/>
        <v>0</v>
      </c>
      <c r="L22" s="159">
        <f t="shared" si="7"/>
        <v>0</v>
      </c>
      <c r="M22" s="335">
        <f t="shared" si="8"/>
        <v>0</v>
      </c>
      <c r="N22" s="626">
        <v>1800</v>
      </c>
      <c r="O22" s="396"/>
      <c r="P22" s="360">
        <f t="shared" si="9"/>
        <v>0</v>
      </c>
      <c r="Q22" s="159">
        <f t="shared" si="10"/>
        <v>0</v>
      </c>
      <c r="R22" s="160">
        <f t="shared" si="11"/>
        <v>0</v>
      </c>
      <c r="S22" s="626">
        <f t="shared" si="12"/>
        <v>2520</v>
      </c>
      <c r="T22" s="396"/>
      <c r="U22" s="360">
        <f t="shared" si="13"/>
        <v>0</v>
      </c>
      <c r="V22" s="159">
        <f t="shared" si="0"/>
        <v>0</v>
      </c>
      <c r="W22" s="160">
        <f t="shared" si="14"/>
        <v>0</v>
      </c>
      <c r="X22" s="127">
        <v>25</v>
      </c>
      <c r="Y22" s="510">
        <v>2200</v>
      </c>
      <c r="Z22" s="372"/>
      <c r="AA22" s="370">
        <f t="shared" si="15"/>
        <v>0</v>
      </c>
      <c r="AB22" s="162">
        <f t="shared" si="1"/>
        <v>0</v>
      </c>
      <c r="AC22" s="163">
        <f t="shared" si="16"/>
        <v>0</v>
      </c>
      <c r="AD22" s="127">
        <v>50</v>
      </c>
      <c r="AE22" s="510">
        <v>3600</v>
      </c>
      <c r="AF22" s="372"/>
      <c r="AG22" s="652">
        <f t="shared" si="17"/>
        <v>0</v>
      </c>
      <c r="AH22" s="162">
        <f t="shared" si="2"/>
        <v>0</v>
      </c>
      <c r="AI22" s="300">
        <f t="shared" si="18"/>
        <v>0</v>
      </c>
      <c r="AJ22" s="366"/>
    </row>
    <row r="23" spans="1:36" s="58" customFormat="1" ht="32" customHeight="1">
      <c r="A23" s="233" t="s">
        <v>175</v>
      </c>
      <c r="B23" s="492" t="s">
        <v>47</v>
      </c>
      <c r="C23" s="493" t="s">
        <v>23</v>
      </c>
      <c r="D23" s="627">
        <v>700</v>
      </c>
      <c r="E23" s="396"/>
      <c r="F23" s="387">
        <f t="shared" si="3"/>
        <v>0</v>
      </c>
      <c r="G23" s="159">
        <f t="shared" si="4"/>
        <v>0</v>
      </c>
      <c r="H23" s="335">
        <f t="shared" si="5"/>
        <v>0</v>
      </c>
      <c r="I23" s="627">
        <v>1650</v>
      </c>
      <c r="J23" s="396"/>
      <c r="K23" s="387">
        <f t="shared" si="6"/>
        <v>0</v>
      </c>
      <c r="L23" s="159">
        <f t="shared" si="7"/>
        <v>0</v>
      </c>
      <c r="M23" s="335">
        <f t="shared" si="8"/>
        <v>0</v>
      </c>
      <c r="N23" s="627">
        <v>3200</v>
      </c>
      <c r="O23" s="396"/>
      <c r="P23" s="360">
        <f t="shared" si="9"/>
        <v>0</v>
      </c>
      <c r="Q23" s="159">
        <f t="shared" si="10"/>
        <v>0</v>
      </c>
      <c r="R23" s="160">
        <f t="shared" si="11"/>
        <v>0</v>
      </c>
      <c r="S23" s="626">
        <f t="shared" si="12"/>
        <v>4480</v>
      </c>
      <c r="T23" s="396"/>
      <c r="U23" s="360">
        <f t="shared" si="13"/>
        <v>0</v>
      </c>
      <c r="V23" s="159">
        <f t="shared" si="0"/>
        <v>0</v>
      </c>
      <c r="W23" s="160">
        <f t="shared" si="14"/>
        <v>0</v>
      </c>
      <c r="X23" s="496">
        <v>25</v>
      </c>
      <c r="Y23" s="511">
        <v>2850</v>
      </c>
      <c r="Z23" s="372"/>
      <c r="AA23" s="370">
        <f t="shared" si="15"/>
        <v>0</v>
      </c>
      <c r="AB23" s="162">
        <f t="shared" si="1"/>
        <v>0</v>
      </c>
      <c r="AC23" s="163">
        <f t="shared" si="16"/>
        <v>0</v>
      </c>
      <c r="AD23" s="496">
        <v>50</v>
      </c>
      <c r="AE23" s="511">
        <v>5000</v>
      </c>
      <c r="AF23" s="372"/>
      <c r="AG23" s="652">
        <f t="shared" si="17"/>
        <v>0</v>
      </c>
      <c r="AH23" s="162">
        <f t="shared" si="2"/>
        <v>0</v>
      </c>
      <c r="AI23" s="300">
        <f t="shared" si="18"/>
        <v>0</v>
      </c>
      <c r="AJ23" s="366"/>
    </row>
    <row r="24" spans="1:36" s="58" customFormat="1" ht="32" customHeight="1">
      <c r="A24" s="144" t="s">
        <v>176</v>
      </c>
      <c r="B24" s="433" t="s">
        <v>1</v>
      </c>
      <c r="C24" s="434" t="s">
        <v>23</v>
      </c>
      <c r="D24" s="626">
        <v>250</v>
      </c>
      <c r="E24" s="396"/>
      <c r="F24" s="387">
        <f t="shared" si="3"/>
        <v>0</v>
      </c>
      <c r="G24" s="159">
        <f t="shared" si="4"/>
        <v>0</v>
      </c>
      <c r="H24" s="335">
        <f t="shared" si="5"/>
        <v>0</v>
      </c>
      <c r="I24" s="626">
        <v>500</v>
      </c>
      <c r="J24" s="396"/>
      <c r="K24" s="387">
        <f t="shared" si="6"/>
        <v>0</v>
      </c>
      <c r="L24" s="159">
        <f t="shared" si="7"/>
        <v>0</v>
      </c>
      <c r="M24" s="335">
        <f t="shared" si="8"/>
        <v>0</v>
      </c>
      <c r="N24" s="626">
        <v>950</v>
      </c>
      <c r="O24" s="396"/>
      <c r="P24" s="360">
        <f t="shared" si="9"/>
        <v>0</v>
      </c>
      <c r="Q24" s="159">
        <f>IF($AJ$138&gt;=500000,N24*50%,IF(AND($AJ$138&gt;=350000,$AJ$138&lt;500000),N24*60%,IF(AND($AJ$138&gt;=200000,$AJ$138&lt;350000),N24*65%,(IF(AND($AJ$138&gt;=100000,$AJ$138&lt;200000),N24*70%,(IF(AND($AJ$138&gt;=60000,$AJ$138&lt;100000),N24*85%,(IF(AND($AJ$138&gt;=30000,$AJ$138&lt;60000),N24*80%,)))))))))</f>
        <v>0</v>
      </c>
      <c r="R24" s="160">
        <f t="shared" si="11"/>
        <v>0</v>
      </c>
      <c r="S24" s="626">
        <f t="shared" si="12"/>
        <v>1330</v>
      </c>
      <c r="T24" s="396"/>
      <c r="U24" s="360">
        <f t="shared" si="13"/>
        <v>0</v>
      </c>
      <c r="V24" s="159">
        <f t="shared" si="0"/>
        <v>0</v>
      </c>
      <c r="W24" s="160">
        <f t="shared" si="14"/>
        <v>0</v>
      </c>
      <c r="X24" s="127">
        <v>50</v>
      </c>
      <c r="Y24" s="510">
        <v>2200</v>
      </c>
      <c r="Z24" s="372"/>
      <c r="AA24" s="370">
        <f t="shared" si="15"/>
        <v>0</v>
      </c>
      <c r="AB24" s="162">
        <f t="shared" si="1"/>
        <v>0</v>
      </c>
      <c r="AC24" s="163">
        <f t="shared" si="16"/>
        <v>0</v>
      </c>
      <c r="AD24" s="127">
        <v>75</v>
      </c>
      <c r="AE24" s="510">
        <v>3200</v>
      </c>
      <c r="AF24" s="372"/>
      <c r="AG24" s="652">
        <f t="shared" si="17"/>
        <v>0</v>
      </c>
      <c r="AH24" s="162">
        <f t="shared" si="2"/>
        <v>0</v>
      </c>
      <c r="AI24" s="300">
        <f t="shared" si="18"/>
        <v>0</v>
      </c>
      <c r="AJ24" s="367"/>
    </row>
    <row r="25" spans="1:36" s="58" customFormat="1" ht="32" customHeight="1">
      <c r="A25" s="144" t="s">
        <v>177</v>
      </c>
      <c r="B25" s="133" t="s">
        <v>49</v>
      </c>
      <c r="C25" s="132" t="s">
        <v>23</v>
      </c>
      <c r="D25" s="626">
        <v>250</v>
      </c>
      <c r="E25" s="396"/>
      <c r="F25" s="387">
        <f t="shared" si="3"/>
        <v>0</v>
      </c>
      <c r="G25" s="159">
        <f t="shared" si="4"/>
        <v>0</v>
      </c>
      <c r="H25" s="335">
        <f t="shared" si="5"/>
        <v>0</v>
      </c>
      <c r="I25" s="626">
        <v>350</v>
      </c>
      <c r="J25" s="396"/>
      <c r="K25" s="387">
        <f t="shared" si="6"/>
        <v>0</v>
      </c>
      <c r="L25" s="159">
        <f t="shared" si="7"/>
        <v>0</v>
      </c>
      <c r="M25" s="335">
        <f t="shared" si="8"/>
        <v>0</v>
      </c>
      <c r="N25" s="626">
        <v>550</v>
      </c>
      <c r="O25" s="396"/>
      <c r="P25" s="360">
        <f t="shared" si="9"/>
        <v>0</v>
      </c>
      <c r="Q25" s="159">
        <f t="shared" si="10"/>
        <v>0</v>
      </c>
      <c r="R25" s="160">
        <f t="shared" si="11"/>
        <v>0</v>
      </c>
      <c r="S25" s="626">
        <f t="shared" si="12"/>
        <v>770</v>
      </c>
      <c r="T25" s="396"/>
      <c r="U25" s="360">
        <f t="shared" si="13"/>
        <v>0</v>
      </c>
      <c r="V25" s="159">
        <f t="shared" si="0"/>
        <v>0</v>
      </c>
      <c r="W25" s="160">
        <f t="shared" si="14"/>
        <v>0</v>
      </c>
      <c r="X25" s="127">
        <v>25</v>
      </c>
      <c r="Y25" s="510">
        <v>1550</v>
      </c>
      <c r="Z25" s="372"/>
      <c r="AA25" s="370">
        <f t="shared" si="15"/>
        <v>0</v>
      </c>
      <c r="AB25" s="162">
        <f t="shared" si="1"/>
        <v>0</v>
      </c>
      <c r="AC25" s="163">
        <f t="shared" si="16"/>
        <v>0</v>
      </c>
      <c r="AD25" s="127">
        <v>50</v>
      </c>
      <c r="AE25" s="510">
        <v>2350</v>
      </c>
      <c r="AF25" s="372"/>
      <c r="AG25" s="652">
        <f t="shared" si="17"/>
        <v>0</v>
      </c>
      <c r="AH25" s="162">
        <f t="shared" si="2"/>
        <v>0</v>
      </c>
      <c r="AI25" s="300">
        <f t="shared" si="18"/>
        <v>0</v>
      </c>
      <c r="AJ25" s="367"/>
    </row>
    <row r="26" spans="1:36" s="58" customFormat="1" ht="32" customHeight="1" thickBot="1">
      <c r="A26" s="145" t="s">
        <v>178</v>
      </c>
      <c r="B26" s="134" t="s">
        <v>50</v>
      </c>
      <c r="C26" s="135" t="s">
        <v>23</v>
      </c>
      <c r="D26" s="629">
        <v>300</v>
      </c>
      <c r="E26" s="397"/>
      <c r="F26" s="634">
        <f t="shared" si="3"/>
        <v>0</v>
      </c>
      <c r="G26" s="187">
        <f t="shared" si="4"/>
        <v>0</v>
      </c>
      <c r="H26" s="161">
        <f t="shared" si="5"/>
        <v>0</v>
      </c>
      <c r="I26" s="629">
        <v>700</v>
      </c>
      <c r="J26" s="397"/>
      <c r="K26" s="634">
        <f t="shared" si="6"/>
        <v>0</v>
      </c>
      <c r="L26" s="187">
        <f t="shared" si="7"/>
        <v>0</v>
      </c>
      <c r="M26" s="161">
        <f t="shared" si="8"/>
        <v>0</v>
      </c>
      <c r="N26" s="629">
        <v>1300</v>
      </c>
      <c r="O26" s="397"/>
      <c r="P26" s="634">
        <f t="shared" si="9"/>
        <v>0</v>
      </c>
      <c r="Q26" s="187">
        <f t="shared" si="10"/>
        <v>0</v>
      </c>
      <c r="R26" s="161">
        <f t="shared" si="11"/>
        <v>0</v>
      </c>
      <c r="S26" s="629">
        <f t="shared" si="12"/>
        <v>1820</v>
      </c>
      <c r="T26" s="397"/>
      <c r="U26" s="634">
        <f t="shared" si="13"/>
        <v>0</v>
      </c>
      <c r="V26" s="187">
        <f t="shared" si="0"/>
        <v>0</v>
      </c>
      <c r="W26" s="161">
        <f t="shared" si="14"/>
        <v>0</v>
      </c>
      <c r="X26" s="128">
        <v>30</v>
      </c>
      <c r="Y26" s="554">
        <v>2050</v>
      </c>
      <c r="Z26" s="373"/>
      <c r="AA26" s="635">
        <f t="shared" si="15"/>
        <v>0</v>
      </c>
      <c r="AB26" s="188">
        <f t="shared" si="1"/>
        <v>0</v>
      </c>
      <c r="AC26" s="189">
        <f t="shared" si="16"/>
        <v>0</v>
      </c>
      <c r="AD26" s="128">
        <v>50</v>
      </c>
      <c r="AE26" s="554">
        <v>3100</v>
      </c>
      <c r="AF26" s="373"/>
      <c r="AG26" s="653">
        <f t="shared" si="17"/>
        <v>0</v>
      </c>
      <c r="AH26" s="188">
        <f t="shared" si="2"/>
        <v>0</v>
      </c>
      <c r="AI26" s="302">
        <f t="shared" si="18"/>
        <v>0</v>
      </c>
      <c r="AJ26" s="378"/>
    </row>
    <row r="27" spans="1:38" ht="17" thickBot="1">
      <c r="A27" s="146"/>
      <c r="B27" s="77"/>
      <c r="C27" s="77"/>
      <c r="D27" s="381"/>
      <c r="E27" s="381"/>
      <c r="F27" s="381"/>
      <c r="G27" s="77"/>
      <c r="H27" s="381"/>
      <c r="I27" s="381"/>
      <c r="J27" s="381"/>
      <c r="K27" s="381"/>
      <c r="L27" s="77"/>
      <c r="M27" s="381"/>
      <c r="N27" s="381"/>
      <c r="O27" s="381"/>
      <c r="P27" s="77"/>
      <c r="Q27" s="381"/>
      <c r="R27" s="381"/>
      <c r="S27" s="381"/>
      <c r="T27" s="381"/>
      <c r="U27" s="77"/>
      <c r="V27" s="381"/>
      <c r="W27" s="381"/>
      <c r="X27" s="381"/>
      <c r="Y27" s="381"/>
      <c r="Z27" s="381"/>
      <c r="AA27" s="381"/>
      <c r="AB27" s="381"/>
      <c r="AC27" s="77"/>
      <c r="AD27" s="381"/>
      <c r="AE27" s="381"/>
      <c r="AF27" s="381"/>
      <c r="AG27" s="77"/>
      <c r="AH27" s="381"/>
      <c r="AI27" s="381"/>
      <c r="AJ27" s="196"/>
      <c r="AK27" s="5"/>
      <c r="AL27" s="5"/>
    </row>
    <row r="28" spans="1:38" ht="40" customHeight="1" thickBot="1">
      <c r="A28" s="167" t="s">
        <v>38</v>
      </c>
      <c r="B28" s="72"/>
      <c r="C28" s="72"/>
      <c r="D28" s="382"/>
      <c r="E28" s="382"/>
      <c r="F28" s="382"/>
      <c r="G28" s="72"/>
      <c r="H28" s="382"/>
      <c r="I28" s="382"/>
      <c r="J28" s="382"/>
      <c r="K28" s="382"/>
      <c r="L28" s="72"/>
      <c r="M28" s="382"/>
      <c r="N28" s="382"/>
      <c r="O28" s="382"/>
      <c r="P28" s="72"/>
      <c r="Q28" s="382"/>
      <c r="R28" s="382"/>
      <c r="S28" s="382"/>
      <c r="T28" s="382"/>
      <c r="U28" s="72"/>
      <c r="V28" s="382"/>
      <c r="W28" s="382"/>
      <c r="X28" s="382"/>
      <c r="Y28" s="382"/>
      <c r="Z28" s="382"/>
      <c r="AA28" s="382"/>
      <c r="AB28" s="382"/>
      <c r="AC28" s="72"/>
      <c r="AD28" s="382"/>
      <c r="AE28" s="382"/>
      <c r="AF28" s="382"/>
      <c r="AG28" s="72"/>
      <c r="AH28" s="382"/>
      <c r="AI28" s="382"/>
      <c r="AJ28" s="73"/>
      <c r="AK28" s="5"/>
      <c r="AL28" s="5"/>
    </row>
    <row r="29" spans="1:36" s="58" customFormat="1" ht="32" customHeight="1">
      <c r="A29" s="142" t="s">
        <v>179</v>
      </c>
      <c r="B29" s="436" t="s">
        <v>2</v>
      </c>
      <c r="C29" s="437" t="s">
        <v>23</v>
      </c>
      <c r="D29" s="631">
        <v>300</v>
      </c>
      <c r="E29" s="395"/>
      <c r="F29" s="632">
        <f t="shared" si="3"/>
        <v>0</v>
      </c>
      <c r="G29" s="331">
        <f t="shared" si="4"/>
        <v>0</v>
      </c>
      <c r="H29" s="253">
        <f t="shared" si="5"/>
        <v>0</v>
      </c>
      <c r="I29" s="631">
        <v>700</v>
      </c>
      <c r="J29" s="395"/>
      <c r="K29" s="632">
        <f t="shared" si="6"/>
        <v>0</v>
      </c>
      <c r="L29" s="331">
        <f t="shared" si="7"/>
        <v>0</v>
      </c>
      <c r="M29" s="253">
        <f t="shared" si="8"/>
        <v>0</v>
      </c>
      <c r="N29" s="631">
        <v>1250</v>
      </c>
      <c r="O29" s="395"/>
      <c r="P29" s="632">
        <f>N29*O29</f>
        <v>0</v>
      </c>
      <c r="Q29" s="331">
        <f t="shared" si="10"/>
        <v>0</v>
      </c>
      <c r="R29" s="253">
        <f>O29*Q29</f>
        <v>0</v>
      </c>
      <c r="S29" s="631">
        <f t="shared" si="12"/>
        <v>1750</v>
      </c>
      <c r="T29" s="395"/>
      <c r="U29" s="632">
        <f t="shared" si="19" ref="U29:U32">S29*T29</f>
        <v>0</v>
      </c>
      <c r="V29" s="331">
        <f t="shared" si="0"/>
        <v>0</v>
      </c>
      <c r="W29" s="253">
        <f t="shared" si="20" ref="W29:W32">T29*V29</f>
        <v>0</v>
      </c>
      <c r="X29" s="126">
        <v>50</v>
      </c>
      <c r="Y29" s="555">
        <v>2500</v>
      </c>
      <c r="Z29" s="371"/>
      <c r="AA29" s="633">
        <f t="shared" si="21" ref="AA29:AA71">Y29*Z29</f>
        <v>0</v>
      </c>
      <c r="AB29" s="258">
        <f t="shared" si="1"/>
        <v>0</v>
      </c>
      <c r="AC29" s="201">
        <f t="shared" si="22" ref="AC29:AC71">Z29*AB29</f>
        <v>0</v>
      </c>
      <c r="AD29" s="126">
        <v>100</v>
      </c>
      <c r="AE29" s="555">
        <v>4300</v>
      </c>
      <c r="AF29" s="371"/>
      <c r="AG29" s="633">
        <f t="shared" si="17"/>
        <v>0</v>
      </c>
      <c r="AH29" s="258">
        <f t="shared" si="2"/>
        <v>0</v>
      </c>
      <c r="AI29" s="301">
        <f t="shared" si="23" ref="AI29:AI71">AF29*AH29</f>
        <v>0</v>
      </c>
      <c r="AJ29" s="369"/>
    </row>
    <row r="30" spans="1:36" s="58" customFormat="1" ht="32" customHeight="1">
      <c r="A30" s="143" t="s">
        <v>104</v>
      </c>
      <c r="B30" s="131" t="s">
        <v>210</v>
      </c>
      <c r="C30" s="132" t="s">
        <v>23</v>
      </c>
      <c r="D30" s="626">
        <v>250</v>
      </c>
      <c r="E30" s="396"/>
      <c r="F30" s="360">
        <f t="shared" si="3"/>
        <v>0</v>
      </c>
      <c r="G30" s="159">
        <f t="shared" si="4"/>
        <v>0</v>
      </c>
      <c r="H30" s="160">
        <f t="shared" si="5"/>
        <v>0</v>
      </c>
      <c r="I30" s="626">
        <v>400</v>
      </c>
      <c r="J30" s="396"/>
      <c r="K30" s="360">
        <f t="shared" si="6"/>
        <v>0</v>
      </c>
      <c r="L30" s="159">
        <f t="shared" si="7"/>
        <v>0</v>
      </c>
      <c r="M30" s="160">
        <f t="shared" si="8"/>
        <v>0</v>
      </c>
      <c r="N30" s="626">
        <v>650</v>
      </c>
      <c r="O30" s="396"/>
      <c r="P30" s="360">
        <f t="shared" si="9"/>
        <v>0</v>
      </c>
      <c r="Q30" s="159">
        <f t="shared" si="10"/>
        <v>0</v>
      </c>
      <c r="R30" s="160">
        <f t="shared" si="11"/>
        <v>0</v>
      </c>
      <c r="S30" s="626">
        <f t="shared" si="12"/>
        <v>910</v>
      </c>
      <c r="T30" s="396"/>
      <c r="U30" s="360">
        <f t="shared" si="19"/>
        <v>0</v>
      </c>
      <c r="V30" s="159">
        <f t="shared" si="0"/>
        <v>0</v>
      </c>
      <c r="W30" s="160">
        <f t="shared" si="20"/>
        <v>0</v>
      </c>
      <c r="X30" s="127">
        <v>35</v>
      </c>
      <c r="Y30" s="510">
        <v>1700</v>
      </c>
      <c r="Z30" s="372"/>
      <c r="AA30" s="370">
        <f t="shared" si="21"/>
        <v>0</v>
      </c>
      <c r="AB30" s="162">
        <f t="shared" si="1"/>
        <v>0</v>
      </c>
      <c r="AC30" s="163">
        <f t="shared" si="22"/>
        <v>0</v>
      </c>
      <c r="AD30" s="127">
        <v>65</v>
      </c>
      <c r="AE30" s="510">
        <v>2650</v>
      </c>
      <c r="AF30" s="372"/>
      <c r="AG30" s="370">
        <f t="shared" si="17"/>
        <v>0</v>
      </c>
      <c r="AH30" s="162">
        <f t="shared" si="2"/>
        <v>0</v>
      </c>
      <c r="AI30" s="300">
        <f t="shared" si="23"/>
        <v>0</v>
      </c>
      <c r="AJ30" s="366"/>
    </row>
    <row r="31" spans="1:38" s="58" customFormat="1" ht="32" customHeight="1">
      <c r="A31" s="143" t="s">
        <v>37</v>
      </c>
      <c r="B31" s="131" t="s">
        <v>211</v>
      </c>
      <c r="C31" s="132" t="s">
        <v>23</v>
      </c>
      <c r="D31" s="626">
        <v>250</v>
      </c>
      <c r="E31" s="396"/>
      <c r="F31" s="360">
        <f t="shared" si="3"/>
        <v>0</v>
      </c>
      <c r="G31" s="159">
        <f t="shared" si="4"/>
        <v>0</v>
      </c>
      <c r="H31" s="160">
        <f t="shared" si="5"/>
        <v>0</v>
      </c>
      <c r="I31" s="626">
        <v>400</v>
      </c>
      <c r="J31" s="399"/>
      <c r="K31" s="360">
        <f t="shared" si="6"/>
        <v>0</v>
      </c>
      <c r="L31" s="159">
        <f t="shared" si="7"/>
        <v>0</v>
      </c>
      <c r="M31" s="160">
        <f t="shared" si="8"/>
        <v>0</v>
      </c>
      <c r="N31" s="626">
        <v>700</v>
      </c>
      <c r="O31" s="396"/>
      <c r="P31" s="360">
        <f t="shared" si="9"/>
        <v>0</v>
      </c>
      <c r="Q31" s="159">
        <f t="shared" si="10"/>
        <v>0</v>
      </c>
      <c r="R31" s="160">
        <f t="shared" si="11"/>
        <v>0</v>
      </c>
      <c r="S31" s="626">
        <f t="shared" si="12"/>
        <v>980</v>
      </c>
      <c r="T31" s="396"/>
      <c r="U31" s="360">
        <f t="shared" si="19"/>
        <v>0</v>
      </c>
      <c r="V31" s="159">
        <f t="shared" si="0"/>
        <v>0</v>
      </c>
      <c r="W31" s="160">
        <f t="shared" si="20"/>
        <v>0</v>
      </c>
      <c r="X31" s="127">
        <v>25</v>
      </c>
      <c r="Y31" s="510">
        <v>1600</v>
      </c>
      <c r="Z31" s="372"/>
      <c r="AA31" s="370">
        <f t="shared" si="21"/>
        <v>0</v>
      </c>
      <c r="AB31" s="162">
        <f t="shared" si="1"/>
        <v>0</v>
      </c>
      <c r="AC31" s="163">
        <f t="shared" si="22"/>
        <v>0</v>
      </c>
      <c r="AD31" s="127">
        <v>50</v>
      </c>
      <c r="AE31" s="510">
        <v>2500</v>
      </c>
      <c r="AF31" s="372"/>
      <c r="AG31" s="370">
        <f t="shared" si="17"/>
        <v>0</v>
      </c>
      <c r="AH31" s="162">
        <f t="shared" si="2"/>
        <v>0</v>
      </c>
      <c r="AI31" s="300">
        <f t="shared" si="23"/>
        <v>0</v>
      </c>
      <c r="AJ31" s="367"/>
      <c r="AL31" s="58" t="s">
        <v>125</v>
      </c>
    </row>
    <row r="32" spans="1:36" s="58" customFormat="1" ht="32" customHeight="1" thickBot="1">
      <c r="A32" s="145" t="s">
        <v>54</v>
      </c>
      <c r="B32" s="134" t="s">
        <v>209</v>
      </c>
      <c r="C32" s="135" t="s">
        <v>23</v>
      </c>
      <c r="D32" s="629">
        <v>250</v>
      </c>
      <c r="E32" s="397"/>
      <c r="F32" s="634">
        <f t="shared" si="3"/>
        <v>0</v>
      </c>
      <c r="G32" s="187">
        <f t="shared" si="4"/>
        <v>0</v>
      </c>
      <c r="H32" s="161">
        <f t="shared" si="5"/>
        <v>0</v>
      </c>
      <c r="I32" s="629">
        <v>350</v>
      </c>
      <c r="J32" s="397"/>
      <c r="K32" s="634">
        <f t="shared" si="6"/>
        <v>0</v>
      </c>
      <c r="L32" s="187">
        <f t="shared" si="7"/>
        <v>0</v>
      </c>
      <c r="M32" s="161">
        <f t="shared" si="8"/>
        <v>0</v>
      </c>
      <c r="N32" s="629">
        <v>600</v>
      </c>
      <c r="O32" s="397"/>
      <c r="P32" s="634">
        <f t="shared" si="9"/>
        <v>0</v>
      </c>
      <c r="Q32" s="187">
        <f t="shared" si="10"/>
        <v>0</v>
      </c>
      <c r="R32" s="161">
        <f t="shared" si="11"/>
        <v>0</v>
      </c>
      <c r="S32" s="629">
        <f t="shared" si="12"/>
        <v>840</v>
      </c>
      <c r="T32" s="397"/>
      <c r="U32" s="634">
        <f t="shared" si="19"/>
        <v>0</v>
      </c>
      <c r="V32" s="187">
        <f t="shared" si="0"/>
        <v>0</v>
      </c>
      <c r="W32" s="161">
        <f t="shared" si="20"/>
        <v>0</v>
      </c>
      <c r="X32" s="128">
        <v>25</v>
      </c>
      <c r="Y32" s="554">
        <v>1550</v>
      </c>
      <c r="Z32" s="373"/>
      <c r="AA32" s="635">
        <f t="shared" si="21"/>
        <v>0</v>
      </c>
      <c r="AB32" s="188">
        <f t="shared" si="1"/>
        <v>0</v>
      </c>
      <c r="AC32" s="189">
        <f t="shared" si="22"/>
        <v>0</v>
      </c>
      <c r="AD32" s="128">
        <v>50</v>
      </c>
      <c r="AE32" s="554">
        <v>2400</v>
      </c>
      <c r="AF32" s="373"/>
      <c r="AG32" s="635">
        <f t="shared" si="17"/>
        <v>0</v>
      </c>
      <c r="AH32" s="188">
        <f t="shared" si="2"/>
        <v>0</v>
      </c>
      <c r="AI32" s="302">
        <f t="shared" si="23"/>
        <v>0</v>
      </c>
      <c r="AJ32" s="378"/>
    </row>
    <row r="33" spans="1:38" ht="17" thickBot="1">
      <c r="A33" s="146"/>
      <c r="B33" s="77"/>
      <c r="C33" s="77"/>
      <c r="D33" s="381"/>
      <c r="E33" s="381"/>
      <c r="F33" s="77"/>
      <c r="G33" s="77"/>
      <c r="H33" s="381"/>
      <c r="I33" s="381"/>
      <c r="J33" s="381"/>
      <c r="K33" s="381"/>
      <c r="L33" s="77"/>
      <c r="M33" s="381"/>
      <c r="N33" s="381"/>
      <c r="O33" s="381"/>
      <c r="P33" s="77"/>
      <c r="Q33" s="381"/>
      <c r="R33" s="381"/>
      <c r="S33" s="381"/>
      <c r="T33" s="381"/>
      <c r="U33" s="77"/>
      <c r="V33" s="381"/>
      <c r="W33" s="381"/>
      <c r="X33" s="381"/>
      <c r="Y33" s="381"/>
      <c r="Z33" s="381"/>
      <c r="AA33" s="381"/>
      <c r="AB33" s="381"/>
      <c r="AC33" s="77"/>
      <c r="AD33" s="381"/>
      <c r="AE33" s="381"/>
      <c r="AF33" s="381"/>
      <c r="AG33" s="77"/>
      <c r="AH33" s="381"/>
      <c r="AI33" s="381"/>
      <c r="AJ33" s="78"/>
      <c r="AK33" s="5"/>
      <c r="AL33" s="5"/>
    </row>
    <row r="34" spans="1:38" ht="40" customHeight="1" thickBot="1">
      <c r="A34" s="44" t="s">
        <v>35</v>
      </c>
      <c r="B34" s="72"/>
      <c r="C34" s="72"/>
      <c r="D34" s="382"/>
      <c r="E34" s="382"/>
      <c r="F34" s="72"/>
      <c r="G34" s="72"/>
      <c r="H34" s="382"/>
      <c r="I34" s="382"/>
      <c r="J34" s="382"/>
      <c r="K34" s="382"/>
      <c r="L34" s="72"/>
      <c r="M34" s="382"/>
      <c r="N34" s="382"/>
      <c r="O34" s="382"/>
      <c r="P34" s="72"/>
      <c r="Q34" s="382"/>
      <c r="R34" s="382"/>
      <c r="S34" s="382"/>
      <c r="T34" s="382"/>
      <c r="U34" s="72"/>
      <c r="V34" s="382"/>
      <c r="W34" s="382"/>
      <c r="X34" s="382"/>
      <c r="Y34" s="382"/>
      <c r="Z34" s="382"/>
      <c r="AA34" s="382"/>
      <c r="AB34" s="382"/>
      <c r="AC34" s="72"/>
      <c r="AD34" s="382"/>
      <c r="AE34" s="382"/>
      <c r="AF34" s="382"/>
      <c r="AG34" s="72"/>
      <c r="AH34" s="382"/>
      <c r="AI34" s="382"/>
      <c r="AJ34" s="73"/>
      <c r="AK34" s="5"/>
      <c r="AL34" s="5"/>
    </row>
    <row r="35" spans="1:38" ht="32" customHeight="1">
      <c r="A35" s="142" t="s">
        <v>180</v>
      </c>
      <c r="B35" s="129" t="s">
        <v>167</v>
      </c>
      <c r="C35" s="130" t="s">
        <v>23</v>
      </c>
      <c r="D35" s="631">
        <v>500</v>
      </c>
      <c r="E35" s="395"/>
      <c r="F35" s="632">
        <f t="shared" si="3"/>
        <v>0</v>
      </c>
      <c r="G35" s="159">
        <f t="shared" si="4"/>
        <v>0</v>
      </c>
      <c r="H35" s="253">
        <f t="shared" si="5"/>
        <v>0</v>
      </c>
      <c r="I35" s="631">
        <v>1250</v>
      </c>
      <c r="J35" s="395"/>
      <c r="K35" s="632">
        <f t="shared" si="6"/>
        <v>0</v>
      </c>
      <c r="L35" s="159">
        <f t="shared" si="7"/>
        <v>0</v>
      </c>
      <c r="M35" s="253">
        <f t="shared" si="8"/>
        <v>0</v>
      </c>
      <c r="N35" s="631">
        <v>2400</v>
      </c>
      <c r="O35" s="395"/>
      <c r="P35" s="632">
        <f t="shared" si="9"/>
        <v>0</v>
      </c>
      <c r="Q35" s="159">
        <f t="shared" si="10"/>
        <v>0</v>
      </c>
      <c r="R35" s="253">
        <f t="shared" si="11"/>
        <v>0</v>
      </c>
      <c r="S35" s="631">
        <f t="shared" si="12"/>
        <v>3360</v>
      </c>
      <c r="T35" s="395"/>
      <c r="U35" s="632">
        <f t="shared" si="24" ref="U35:U37">S35*T35</f>
        <v>0</v>
      </c>
      <c r="V35" s="159">
        <f t="shared" si="0"/>
        <v>0</v>
      </c>
      <c r="W35" s="253">
        <f t="shared" si="25" ref="W35:W37">T35*V35</f>
        <v>0</v>
      </c>
      <c r="X35" s="126">
        <v>25</v>
      </c>
      <c r="Y35" s="555">
        <v>2450</v>
      </c>
      <c r="Z35" s="371"/>
      <c r="AA35" s="633">
        <f t="shared" si="21"/>
        <v>0</v>
      </c>
      <c r="AB35" s="162">
        <f t="shared" si="1"/>
        <v>0</v>
      </c>
      <c r="AC35" s="201">
        <f t="shared" si="22"/>
        <v>0</v>
      </c>
      <c r="AD35" s="126">
        <v>50</v>
      </c>
      <c r="AE35" s="555">
        <v>4200</v>
      </c>
      <c r="AF35" s="371"/>
      <c r="AG35" s="633">
        <f t="shared" si="17"/>
        <v>0</v>
      </c>
      <c r="AH35" s="162">
        <f t="shared" si="2"/>
        <v>0</v>
      </c>
      <c r="AI35" s="301">
        <f t="shared" si="23"/>
        <v>0</v>
      </c>
      <c r="AJ35" s="369"/>
      <c r="AK35" s="5"/>
      <c r="AL35" s="5"/>
    </row>
    <row r="36" spans="1:38" ht="32" customHeight="1">
      <c r="A36" s="143" t="s">
        <v>181</v>
      </c>
      <c r="B36" s="131" t="s">
        <v>55</v>
      </c>
      <c r="C36" s="132" t="s">
        <v>23</v>
      </c>
      <c r="D36" s="626">
        <v>250</v>
      </c>
      <c r="E36" s="396"/>
      <c r="F36" s="360">
        <f t="shared" si="3"/>
        <v>0</v>
      </c>
      <c r="G36" s="159">
        <f t="shared" si="4"/>
        <v>0</v>
      </c>
      <c r="H36" s="160">
        <f t="shared" si="5"/>
        <v>0</v>
      </c>
      <c r="I36" s="626">
        <v>450</v>
      </c>
      <c r="J36" s="399"/>
      <c r="K36" s="360">
        <f t="shared" si="6"/>
        <v>0</v>
      </c>
      <c r="L36" s="159">
        <f t="shared" si="7"/>
        <v>0</v>
      </c>
      <c r="M36" s="160">
        <f t="shared" si="8"/>
        <v>0</v>
      </c>
      <c r="N36" s="626">
        <v>800</v>
      </c>
      <c r="O36" s="396"/>
      <c r="P36" s="360">
        <f t="shared" si="9"/>
        <v>0</v>
      </c>
      <c r="Q36" s="159">
        <f t="shared" si="10"/>
        <v>0</v>
      </c>
      <c r="R36" s="160">
        <f t="shared" si="11"/>
        <v>0</v>
      </c>
      <c r="S36" s="626">
        <f t="shared" si="12"/>
        <v>1120</v>
      </c>
      <c r="T36" s="396"/>
      <c r="U36" s="360">
        <f t="shared" si="24"/>
        <v>0</v>
      </c>
      <c r="V36" s="159">
        <f t="shared" si="0"/>
        <v>0</v>
      </c>
      <c r="W36" s="160">
        <f t="shared" si="25"/>
        <v>0</v>
      </c>
      <c r="X36" s="127">
        <v>20</v>
      </c>
      <c r="Y36" s="510">
        <v>1600</v>
      </c>
      <c r="Z36" s="372"/>
      <c r="AA36" s="370">
        <f t="shared" si="21"/>
        <v>0</v>
      </c>
      <c r="AB36" s="162">
        <f t="shared" si="1"/>
        <v>0</v>
      </c>
      <c r="AC36" s="163">
        <f t="shared" si="22"/>
        <v>0</v>
      </c>
      <c r="AD36" s="127">
        <v>30</v>
      </c>
      <c r="AE36" s="510">
        <v>2300</v>
      </c>
      <c r="AF36" s="372"/>
      <c r="AG36" s="370">
        <f t="shared" si="17"/>
        <v>0</v>
      </c>
      <c r="AH36" s="162">
        <f t="shared" si="2"/>
        <v>0</v>
      </c>
      <c r="AI36" s="300">
        <f t="shared" si="23"/>
        <v>0</v>
      </c>
      <c r="AJ36" s="366"/>
      <c r="AK36" s="5"/>
      <c r="AL36" s="5"/>
    </row>
    <row r="37" spans="1:38" ht="32" customHeight="1" thickBot="1">
      <c r="A37" s="145" t="s">
        <v>166</v>
      </c>
      <c r="B37" s="134" t="s">
        <v>55</v>
      </c>
      <c r="C37" s="135" t="s">
        <v>23</v>
      </c>
      <c r="D37" s="629">
        <v>250</v>
      </c>
      <c r="E37" s="397"/>
      <c r="F37" s="634">
        <f t="shared" si="3"/>
        <v>0</v>
      </c>
      <c r="G37" s="159">
        <f t="shared" si="4"/>
        <v>0</v>
      </c>
      <c r="H37" s="161">
        <f t="shared" si="5"/>
        <v>0</v>
      </c>
      <c r="I37" s="629">
        <v>550</v>
      </c>
      <c r="J37" s="397"/>
      <c r="K37" s="634">
        <f t="shared" si="6"/>
        <v>0</v>
      </c>
      <c r="L37" s="159">
        <f t="shared" si="7"/>
        <v>0</v>
      </c>
      <c r="M37" s="161">
        <f t="shared" si="8"/>
        <v>0</v>
      </c>
      <c r="N37" s="629">
        <v>1000</v>
      </c>
      <c r="O37" s="397"/>
      <c r="P37" s="634">
        <f t="shared" si="9"/>
        <v>0</v>
      </c>
      <c r="Q37" s="159">
        <f t="shared" si="10"/>
        <v>0</v>
      </c>
      <c r="R37" s="161">
        <f>O37*Q37</f>
        <v>0</v>
      </c>
      <c r="S37" s="629">
        <f t="shared" si="12"/>
        <v>1400</v>
      </c>
      <c r="T37" s="397"/>
      <c r="U37" s="634">
        <f t="shared" si="24"/>
        <v>0</v>
      </c>
      <c r="V37" s="159">
        <f t="shared" si="0"/>
        <v>0</v>
      </c>
      <c r="W37" s="161">
        <f t="shared" si="25"/>
        <v>0</v>
      </c>
      <c r="X37" s="128">
        <v>20</v>
      </c>
      <c r="Y37" s="554">
        <v>1650</v>
      </c>
      <c r="Z37" s="373"/>
      <c r="AA37" s="635">
        <f t="shared" si="21"/>
        <v>0</v>
      </c>
      <c r="AB37" s="162">
        <f t="shared" si="1"/>
        <v>0</v>
      </c>
      <c r="AC37" s="189">
        <f t="shared" si="22"/>
        <v>0</v>
      </c>
      <c r="AD37" s="128">
        <v>30</v>
      </c>
      <c r="AE37" s="554">
        <v>2400</v>
      </c>
      <c r="AF37" s="373"/>
      <c r="AG37" s="635">
        <f t="shared" si="17"/>
        <v>0</v>
      </c>
      <c r="AH37" s="162">
        <f t="shared" si="2"/>
        <v>0</v>
      </c>
      <c r="AI37" s="302">
        <f t="shared" si="23"/>
        <v>0</v>
      </c>
      <c r="AJ37" s="378"/>
      <c r="AK37" s="5"/>
      <c r="AL37" s="5"/>
    </row>
    <row r="38" spans="1:38" ht="17" customHeight="1" thickBot="1">
      <c r="A38" s="147"/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237"/>
      <c r="AG38" s="91"/>
      <c r="AH38" s="91"/>
      <c r="AI38" s="91"/>
      <c r="AJ38" s="92"/>
      <c r="AK38" s="5"/>
      <c r="AL38" s="5"/>
    </row>
    <row r="39" spans="1:38" ht="40" customHeight="1" thickBot="1">
      <c r="A39" s="43" t="s">
        <v>15</v>
      </c>
      <c r="B39" s="182"/>
      <c r="C39" s="182"/>
      <c r="D39" s="182"/>
      <c r="E39" s="182"/>
      <c r="F39" s="182"/>
      <c r="G39" s="182"/>
      <c r="H39" s="182"/>
      <c r="I39" s="182"/>
      <c r="J39" s="182"/>
      <c r="K39" s="182"/>
      <c r="L39" s="182"/>
      <c r="M39" s="182"/>
      <c r="N39" s="182"/>
      <c r="O39" s="182"/>
      <c r="P39" s="182"/>
      <c r="Q39" s="182"/>
      <c r="R39" s="182"/>
      <c r="S39" s="182"/>
      <c r="T39" s="182"/>
      <c r="U39" s="182"/>
      <c r="V39" s="182"/>
      <c r="W39" s="182"/>
      <c r="X39" s="182"/>
      <c r="Y39" s="182"/>
      <c r="Z39" s="182"/>
      <c r="AA39" s="182"/>
      <c r="AB39" s="182"/>
      <c r="AC39" s="182"/>
      <c r="AD39" s="182"/>
      <c r="AE39" s="182"/>
      <c r="AF39" s="238"/>
      <c r="AG39" s="182"/>
      <c r="AH39" s="182"/>
      <c r="AI39" s="182"/>
      <c r="AJ39" s="184"/>
      <c r="AK39" s="5"/>
      <c r="AL39" s="5"/>
    </row>
    <row r="40" spans="1:36" s="58" customFormat="1" ht="32" customHeight="1">
      <c r="A40" s="142" t="s">
        <v>182</v>
      </c>
      <c r="B40" s="129" t="s">
        <v>8</v>
      </c>
      <c r="C40" s="130" t="s">
        <v>23</v>
      </c>
      <c r="D40" s="631">
        <v>400</v>
      </c>
      <c r="E40" s="395"/>
      <c r="F40" s="632">
        <f t="shared" si="3"/>
        <v>0</v>
      </c>
      <c r="G40" s="159">
        <f t="shared" si="4"/>
        <v>0</v>
      </c>
      <c r="H40" s="253">
        <f t="shared" si="5"/>
        <v>0</v>
      </c>
      <c r="I40" s="631">
        <v>1000</v>
      </c>
      <c r="J40" s="395"/>
      <c r="K40" s="632">
        <f t="shared" si="6"/>
        <v>0</v>
      </c>
      <c r="L40" s="159">
        <f t="shared" si="7"/>
        <v>0</v>
      </c>
      <c r="M40" s="253">
        <f t="shared" si="8"/>
        <v>0</v>
      </c>
      <c r="N40" s="631">
        <v>1900</v>
      </c>
      <c r="O40" s="395"/>
      <c r="P40" s="632">
        <f t="shared" si="9"/>
        <v>0</v>
      </c>
      <c r="Q40" s="159">
        <f t="shared" si="10"/>
        <v>0</v>
      </c>
      <c r="R40" s="253">
        <f t="shared" si="11"/>
        <v>0</v>
      </c>
      <c r="S40" s="631">
        <f t="shared" si="12"/>
        <v>2660</v>
      </c>
      <c r="T40" s="395"/>
      <c r="U40" s="632">
        <f t="shared" si="26" ref="U40:U41">S40*T40</f>
        <v>0</v>
      </c>
      <c r="V40" s="159">
        <f t="shared" si="0"/>
        <v>0</v>
      </c>
      <c r="W40" s="253">
        <f t="shared" si="27" ref="W40:W41">T40*V40</f>
        <v>0</v>
      </c>
      <c r="X40" s="126">
        <v>25</v>
      </c>
      <c r="Y40" s="555">
        <v>2250</v>
      </c>
      <c r="Z40" s="371"/>
      <c r="AA40" s="633">
        <f t="shared" si="21"/>
        <v>0</v>
      </c>
      <c r="AB40" s="162">
        <f t="shared" si="1"/>
        <v>0</v>
      </c>
      <c r="AC40" s="201">
        <f t="shared" si="22"/>
        <v>0</v>
      </c>
      <c r="AD40" s="126">
        <v>50</v>
      </c>
      <c r="AE40" s="555">
        <v>3750</v>
      </c>
      <c r="AF40" s="371"/>
      <c r="AG40" s="633">
        <f t="shared" si="17"/>
        <v>0</v>
      </c>
      <c r="AH40" s="162">
        <f t="shared" si="2"/>
        <v>0</v>
      </c>
      <c r="AI40" s="301">
        <f t="shared" si="23"/>
        <v>0</v>
      </c>
      <c r="AJ40" s="369"/>
    </row>
    <row r="41" spans="1:36" s="58" customFormat="1" ht="32" customHeight="1" thickBot="1">
      <c r="A41" s="456" t="s">
        <v>183</v>
      </c>
      <c r="B41" s="664" t="s">
        <v>8</v>
      </c>
      <c r="C41" s="665" t="s">
        <v>23</v>
      </c>
      <c r="D41" s="688">
        <v>400</v>
      </c>
      <c r="E41" s="689"/>
      <c r="F41" s="690">
        <f t="shared" si="3"/>
        <v>0</v>
      </c>
      <c r="G41" s="675">
        <f t="shared" si="4"/>
        <v>0</v>
      </c>
      <c r="H41" s="691">
        <f t="shared" si="5"/>
        <v>0</v>
      </c>
      <c r="I41" s="688">
        <v>1000</v>
      </c>
      <c r="J41" s="689"/>
      <c r="K41" s="690">
        <f t="shared" si="6"/>
        <v>0</v>
      </c>
      <c r="L41" s="675">
        <f t="shared" si="7"/>
        <v>0</v>
      </c>
      <c r="M41" s="691">
        <f t="shared" si="8"/>
        <v>0</v>
      </c>
      <c r="N41" s="688">
        <v>1900</v>
      </c>
      <c r="O41" s="689"/>
      <c r="P41" s="690">
        <f t="shared" si="9"/>
        <v>0</v>
      </c>
      <c r="Q41" s="675">
        <f t="shared" si="10"/>
        <v>0</v>
      </c>
      <c r="R41" s="691">
        <f t="shared" si="11"/>
        <v>0</v>
      </c>
      <c r="S41" s="688">
        <f t="shared" si="12"/>
        <v>2660</v>
      </c>
      <c r="T41" s="689"/>
      <c r="U41" s="690">
        <f t="shared" si="26"/>
        <v>0</v>
      </c>
      <c r="V41" s="675">
        <f t="shared" si="0"/>
        <v>0</v>
      </c>
      <c r="W41" s="691">
        <f t="shared" si="27"/>
        <v>0</v>
      </c>
      <c r="X41" s="668">
        <v>20</v>
      </c>
      <c r="Y41" s="680">
        <v>2100</v>
      </c>
      <c r="Z41" s="692"/>
      <c r="AA41" s="693">
        <f t="shared" si="21"/>
        <v>0</v>
      </c>
      <c r="AB41" s="683">
        <f t="shared" si="1"/>
        <v>0</v>
      </c>
      <c r="AC41" s="694">
        <f t="shared" si="22"/>
        <v>0</v>
      </c>
      <c r="AD41" s="668">
        <v>30</v>
      </c>
      <c r="AE41" s="680">
        <v>3300</v>
      </c>
      <c r="AF41" s="692"/>
      <c r="AG41" s="693">
        <f t="shared" si="17"/>
        <v>0</v>
      </c>
      <c r="AH41" s="683">
        <f t="shared" si="2"/>
        <v>0</v>
      </c>
      <c r="AI41" s="695">
        <f t="shared" si="23"/>
        <v>0</v>
      </c>
      <c r="AJ41" s="696"/>
    </row>
    <row r="42" spans="1:38" ht="17" customHeight="1" thickBot="1">
      <c r="A42" s="147"/>
      <c r="B42" s="91"/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237"/>
      <c r="AG42" s="91"/>
      <c r="AH42" s="91"/>
      <c r="AI42" s="91"/>
      <c r="AJ42" s="92"/>
      <c r="AK42" s="5"/>
      <c r="AL42" s="5"/>
    </row>
    <row r="43" spans="1:38" ht="40" customHeight="1" thickBot="1">
      <c r="A43" s="45" t="s">
        <v>16</v>
      </c>
      <c r="B43" s="181"/>
      <c r="C43" s="181"/>
      <c r="D43" s="181"/>
      <c r="E43" s="181"/>
      <c r="F43" s="181"/>
      <c r="G43" s="181"/>
      <c r="H43" s="181"/>
      <c r="I43" s="181"/>
      <c r="J43" s="181"/>
      <c r="K43" s="181"/>
      <c r="L43" s="181"/>
      <c r="M43" s="181"/>
      <c r="N43" s="181"/>
      <c r="O43" s="181"/>
      <c r="P43" s="181"/>
      <c r="Q43" s="181"/>
      <c r="R43" s="181"/>
      <c r="S43" s="181"/>
      <c r="T43" s="181"/>
      <c r="U43" s="181"/>
      <c r="V43" s="181"/>
      <c r="W43" s="181"/>
      <c r="X43" s="181"/>
      <c r="Y43" s="181"/>
      <c r="Z43" s="181"/>
      <c r="AA43" s="181"/>
      <c r="AB43" s="181"/>
      <c r="AC43" s="181"/>
      <c r="AD43" s="181"/>
      <c r="AE43" s="181"/>
      <c r="AF43" s="239"/>
      <c r="AG43" s="181"/>
      <c r="AH43" s="181"/>
      <c r="AI43" s="181"/>
      <c r="AJ43" s="185"/>
      <c r="AK43" s="5"/>
      <c r="AL43" s="5"/>
    </row>
    <row r="44" spans="1:36" s="58" customFormat="1" ht="32" customHeight="1">
      <c r="A44" s="142" t="s">
        <v>184</v>
      </c>
      <c r="B44" s="129" t="s">
        <v>52</v>
      </c>
      <c r="C44" s="130" t="s">
        <v>23</v>
      </c>
      <c r="D44" s="631">
        <v>250</v>
      </c>
      <c r="E44" s="395"/>
      <c r="F44" s="632">
        <f t="shared" si="28" ref="F44:F89">D44*E44</f>
        <v>0</v>
      </c>
      <c r="G44" s="159">
        <f t="shared" si="4"/>
        <v>0</v>
      </c>
      <c r="H44" s="253">
        <f t="shared" si="29" ref="H44:H89">E44*G44</f>
        <v>0</v>
      </c>
      <c r="I44" s="631">
        <v>550</v>
      </c>
      <c r="J44" s="395"/>
      <c r="K44" s="632">
        <f t="shared" si="6"/>
        <v>0</v>
      </c>
      <c r="L44" s="159">
        <f t="shared" si="7"/>
        <v>0</v>
      </c>
      <c r="M44" s="253">
        <f t="shared" si="8"/>
        <v>0</v>
      </c>
      <c r="N44" s="631">
        <v>1000</v>
      </c>
      <c r="O44" s="395"/>
      <c r="P44" s="632">
        <f t="shared" si="9"/>
        <v>0</v>
      </c>
      <c r="Q44" s="159">
        <f t="shared" si="10"/>
        <v>0</v>
      </c>
      <c r="R44" s="253">
        <f t="shared" si="11"/>
        <v>0</v>
      </c>
      <c r="S44" s="631">
        <f t="shared" si="12"/>
        <v>1400</v>
      </c>
      <c r="T44" s="395"/>
      <c r="U44" s="632">
        <f t="shared" si="30" ref="U44:U47">S44*T44</f>
        <v>0</v>
      </c>
      <c r="V44" s="159">
        <f t="shared" si="0"/>
        <v>0</v>
      </c>
      <c r="W44" s="253">
        <f t="shared" si="31" ref="W44:W47">T44*V44</f>
        <v>0</v>
      </c>
      <c r="X44" s="126">
        <v>15</v>
      </c>
      <c r="Y44" s="555">
        <v>1550</v>
      </c>
      <c r="Z44" s="371"/>
      <c r="AA44" s="633">
        <f t="shared" si="21"/>
        <v>0</v>
      </c>
      <c r="AB44" s="162">
        <f t="shared" si="1"/>
        <v>0</v>
      </c>
      <c r="AC44" s="201">
        <f t="shared" si="22"/>
        <v>0</v>
      </c>
      <c r="AD44" s="126">
        <v>25</v>
      </c>
      <c r="AE44" s="555">
        <v>2300</v>
      </c>
      <c r="AF44" s="371"/>
      <c r="AG44" s="633">
        <f t="shared" si="17"/>
        <v>0</v>
      </c>
      <c r="AH44" s="162">
        <f t="shared" si="2"/>
        <v>0</v>
      </c>
      <c r="AI44" s="301">
        <f t="shared" si="23"/>
        <v>0</v>
      </c>
      <c r="AJ44" s="369"/>
    </row>
    <row r="45" spans="1:36" s="58" customFormat="1" ht="32" customHeight="1">
      <c r="A45" s="143" t="s">
        <v>185</v>
      </c>
      <c r="B45" s="131" t="s">
        <v>137</v>
      </c>
      <c r="C45" s="132" t="s">
        <v>23</v>
      </c>
      <c r="D45" s="626">
        <v>550</v>
      </c>
      <c r="E45" s="396"/>
      <c r="F45" s="360">
        <f t="shared" si="28"/>
        <v>0</v>
      </c>
      <c r="G45" s="159">
        <f t="shared" si="4"/>
        <v>0</v>
      </c>
      <c r="H45" s="160">
        <f t="shared" si="29"/>
        <v>0</v>
      </c>
      <c r="I45" s="626">
        <v>1300</v>
      </c>
      <c r="J45" s="399"/>
      <c r="K45" s="360">
        <f t="shared" si="6"/>
        <v>0</v>
      </c>
      <c r="L45" s="159">
        <f t="shared" si="7"/>
        <v>0</v>
      </c>
      <c r="M45" s="160">
        <f t="shared" si="8"/>
        <v>0</v>
      </c>
      <c r="N45" s="626">
        <v>2500</v>
      </c>
      <c r="O45" s="396"/>
      <c r="P45" s="360">
        <f t="shared" si="9"/>
        <v>0</v>
      </c>
      <c r="Q45" s="159">
        <f t="shared" si="10"/>
        <v>0</v>
      </c>
      <c r="R45" s="160">
        <f t="shared" si="11"/>
        <v>0</v>
      </c>
      <c r="S45" s="626">
        <f t="shared" si="12"/>
        <v>3500</v>
      </c>
      <c r="T45" s="396"/>
      <c r="U45" s="360">
        <f t="shared" si="30"/>
        <v>0</v>
      </c>
      <c r="V45" s="159">
        <f t="shared" si="0"/>
        <v>0</v>
      </c>
      <c r="W45" s="160">
        <f t="shared" si="31"/>
        <v>0</v>
      </c>
      <c r="X45" s="127">
        <v>20</v>
      </c>
      <c r="Y45" s="510">
        <v>2250</v>
      </c>
      <c r="Z45" s="372"/>
      <c r="AA45" s="370">
        <f t="shared" si="21"/>
        <v>0</v>
      </c>
      <c r="AB45" s="162">
        <f t="shared" si="1"/>
        <v>0</v>
      </c>
      <c r="AC45" s="163">
        <f t="shared" si="22"/>
        <v>0</v>
      </c>
      <c r="AD45" s="127">
        <v>30</v>
      </c>
      <c r="AE45" s="510">
        <v>3200</v>
      </c>
      <c r="AF45" s="372"/>
      <c r="AG45" s="370">
        <f t="shared" si="17"/>
        <v>0</v>
      </c>
      <c r="AH45" s="162">
        <f t="shared" si="2"/>
        <v>0</v>
      </c>
      <c r="AI45" s="300">
        <f t="shared" si="23"/>
        <v>0</v>
      </c>
      <c r="AJ45" s="367"/>
    </row>
    <row r="46" spans="1:36" s="58" customFormat="1" ht="32" customHeight="1">
      <c r="A46" s="143" t="s">
        <v>186</v>
      </c>
      <c r="B46" s="131" t="s">
        <v>136</v>
      </c>
      <c r="C46" s="132" t="s">
        <v>23</v>
      </c>
      <c r="D46" s="626">
        <v>400</v>
      </c>
      <c r="E46" s="396"/>
      <c r="F46" s="360">
        <f t="shared" si="28"/>
        <v>0</v>
      </c>
      <c r="G46" s="159">
        <f t="shared" si="4"/>
        <v>0</v>
      </c>
      <c r="H46" s="160">
        <f t="shared" si="29"/>
        <v>0</v>
      </c>
      <c r="I46" s="626">
        <v>950</v>
      </c>
      <c r="J46" s="396"/>
      <c r="K46" s="360">
        <f t="shared" si="6"/>
        <v>0</v>
      </c>
      <c r="L46" s="159">
        <f t="shared" si="7"/>
        <v>0</v>
      </c>
      <c r="M46" s="160">
        <f t="shared" si="8"/>
        <v>0</v>
      </c>
      <c r="N46" s="626">
        <v>1750</v>
      </c>
      <c r="O46" s="396"/>
      <c r="P46" s="360">
        <f t="shared" si="9"/>
        <v>0</v>
      </c>
      <c r="Q46" s="159">
        <f t="shared" si="10"/>
        <v>0</v>
      </c>
      <c r="R46" s="160">
        <f t="shared" si="11"/>
        <v>0</v>
      </c>
      <c r="S46" s="626">
        <f t="shared" si="12"/>
        <v>2450</v>
      </c>
      <c r="T46" s="396"/>
      <c r="U46" s="360">
        <f t="shared" si="30"/>
        <v>0</v>
      </c>
      <c r="V46" s="159">
        <f t="shared" si="0"/>
        <v>0</v>
      </c>
      <c r="W46" s="160">
        <f t="shared" si="31"/>
        <v>0</v>
      </c>
      <c r="X46" s="127">
        <v>25</v>
      </c>
      <c r="Y46" s="510">
        <v>2150</v>
      </c>
      <c r="Z46" s="372"/>
      <c r="AA46" s="370">
        <f t="shared" si="21"/>
        <v>0</v>
      </c>
      <c r="AB46" s="162">
        <f t="shared" si="1"/>
        <v>0</v>
      </c>
      <c r="AC46" s="163">
        <f t="shared" si="22"/>
        <v>0</v>
      </c>
      <c r="AD46" s="127">
        <v>40</v>
      </c>
      <c r="AE46" s="510">
        <v>3200</v>
      </c>
      <c r="AF46" s="372"/>
      <c r="AG46" s="370">
        <f t="shared" si="17"/>
        <v>0</v>
      </c>
      <c r="AH46" s="162">
        <f t="shared" si="2"/>
        <v>0</v>
      </c>
      <c r="AI46" s="300">
        <f t="shared" si="23"/>
        <v>0</v>
      </c>
      <c r="AJ46" s="367"/>
    </row>
    <row r="47" spans="1:36" s="58" customFormat="1" ht="32" customHeight="1" thickBot="1">
      <c r="A47" s="456" t="s">
        <v>227</v>
      </c>
      <c r="B47" s="134" t="s">
        <v>136</v>
      </c>
      <c r="C47" s="135" t="s">
        <v>23</v>
      </c>
      <c r="D47" s="629">
        <v>600</v>
      </c>
      <c r="E47" s="397"/>
      <c r="F47" s="634">
        <f t="shared" si="28"/>
        <v>0</v>
      </c>
      <c r="G47" s="159">
        <f t="shared" si="4"/>
        <v>0</v>
      </c>
      <c r="H47" s="161">
        <f t="shared" si="29"/>
        <v>0</v>
      </c>
      <c r="I47" s="629">
        <v>1450</v>
      </c>
      <c r="J47" s="397"/>
      <c r="K47" s="634">
        <f t="shared" si="6"/>
        <v>0</v>
      </c>
      <c r="L47" s="159">
        <f t="shared" si="7"/>
        <v>0</v>
      </c>
      <c r="M47" s="161">
        <f t="shared" si="8"/>
        <v>0</v>
      </c>
      <c r="N47" s="629">
        <v>2800</v>
      </c>
      <c r="O47" s="397"/>
      <c r="P47" s="634">
        <f t="shared" si="9"/>
        <v>0</v>
      </c>
      <c r="Q47" s="159">
        <f t="shared" si="10"/>
        <v>0</v>
      </c>
      <c r="R47" s="161">
        <f t="shared" si="11"/>
        <v>0</v>
      </c>
      <c r="S47" s="629">
        <f t="shared" si="12"/>
        <v>3920</v>
      </c>
      <c r="T47" s="397"/>
      <c r="U47" s="634">
        <f t="shared" si="30"/>
        <v>0</v>
      </c>
      <c r="V47" s="159">
        <f t="shared" si="0"/>
        <v>0</v>
      </c>
      <c r="W47" s="161">
        <f t="shared" si="31"/>
        <v>0</v>
      </c>
      <c r="X47" s="128">
        <v>25</v>
      </c>
      <c r="Y47" s="554">
        <v>2650</v>
      </c>
      <c r="Z47" s="373"/>
      <c r="AA47" s="635">
        <f t="shared" si="21"/>
        <v>0</v>
      </c>
      <c r="AB47" s="162">
        <f t="shared" si="1"/>
        <v>0</v>
      </c>
      <c r="AC47" s="189">
        <f t="shared" si="22"/>
        <v>0</v>
      </c>
      <c r="AD47" s="128">
        <v>40</v>
      </c>
      <c r="AE47" s="554">
        <v>4050</v>
      </c>
      <c r="AF47" s="373"/>
      <c r="AG47" s="635">
        <f t="shared" si="17"/>
        <v>0</v>
      </c>
      <c r="AH47" s="162">
        <f t="shared" si="2"/>
        <v>0</v>
      </c>
      <c r="AI47" s="302">
        <f t="shared" si="23"/>
        <v>0</v>
      </c>
      <c r="AJ47" s="378"/>
    </row>
    <row r="48" spans="1:38" ht="18" customHeight="1" thickBot="1">
      <c r="A48" s="147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2"/>
      <c r="AK48" s="5"/>
      <c r="AL48" s="5"/>
    </row>
    <row r="49" spans="1:38" ht="40" customHeight="1" thickBot="1">
      <c r="A49" s="46" t="s">
        <v>42</v>
      </c>
      <c r="B49" s="180"/>
      <c r="C49" s="180"/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  <c r="R49" s="180"/>
      <c r="S49" s="180"/>
      <c r="T49" s="180"/>
      <c r="U49" s="180"/>
      <c r="V49" s="180"/>
      <c r="W49" s="180"/>
      <c r="X49" s="180"/>
      <c r="Y49" s="180"/>
      <c r="Z49" s="180"/>
      <c r="AA49" s="180"/>
      <c r="AB49" s="180"/>
      <c r="AC49" s="180"/>
      <c r="AD49" s="180"/>
      <c r="AE49" s="180"/>
      <c r="AF49" s="180"/>
      <c r="AG49" s="180"/>
      <c r="AH49" s="180"/>
      <c r="AI49" s="180"/>
      <c r="AJ49" s="186"/>
      <c r="AK49" s="5"/>
      <c r="AL49" s="5"/>
    </row>
    <row r="50" spans="1:38" ht="40" customHeight="1" thickBot="1">
      <c r="A50" s="51" t="s">
        <v>43</v>
      </c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  <c r="AA50" s="75"/>
      <c r="AB50" s="75"/>
      <c r="AC50" s="75"/>
      <c r="AD50" s="75"/>
      <c r="AE50" s="75"/>
      <c r="AF50" s="75"/>
      <c r="AG50" s="75"/>
      <c r="AH50" s="75"/>
      <c r="AI50" s="75"/>
      <c r="AJ50" s="76"/>
      <c r="AK50" s="5"/>
      <c r="AL50" s="5"/>
    </row>
    <row r="51" spans="1:38" ht="32" customHeight="1">
      <c r="A51" s="175" t="s">
        <v>187</v>
      </c>
      <c r="B51" s="176" t="s">
        <v>3</v>
      </c>
      <c r="C51" s="177" t="s">
        <v>23</v>
      </c>
      <c r="D51" s="630">
        <v>250</v>
      </c>
      <c r="E51" s="400"/>
      <c r="F51" s="360">
        <f t="shared" si="28"/>
        <v>0</v>
      </c>
      <c r="G51" s="168">
        <f t="shared" si="4"/>
        <v>0</v>
      </c>
      <c r="H51" s="169">
        <f t="shared" si="29"/>
        <v>0</v>
      </c>
      <c r="I51" s="630">
        <v>750</v>
      </c>
      <c r="J51" s="400"/>
      <c r="K51" s="360">
        <f t="shared" si="6"/>
        <v>0</v>
      </c>
      <c r="L51" s="168">
        <f t="shared" si="7"/>
        <v>0</v>
      </c>
      <c r="M51" s="169">
        <f t="shared" si="8"/>
        <v>0</v>
      </c>
      <c r="N51" s="630">
        <v>1350</v>
      </c>
      <c r="O51" s="400"/>
      <c r="P51" s="360">
        <f t="shared" si="9"/>
        <v>0</v>
      </c>
      <c r="Q51" s="168">
        <f t="shared" si="10"/>
        <v>0</v>
      </c>
      <c r="R51" s="169">
        <f t="shared" si="11"/>
        <v>0</v>
      </c>
      <c r="S51" s="630">
        <f t="shared" si="12"/>
        <v>1890</v>
      </c>
      <c r="T51" s="400"/>
      <c r="U51" s="360">
        <f t="shared" si="32" ref="U51">S51*T51</f>
        <v>0</v>
      </c>
      <c r="V51" s="168">
        <f t="shared" si="0"/>
        <v>0</v>
      </c>
      <c r="W51" s="169">
        <f t="shared" si="33" ref="W51">T51*V51</f>
        <v>0</v>
      </c>
      <c r="X51" s="250">
        <v>40</v>
      </c>
      <c r="Y51" s="556">
        <v>1900</v>
      </c>
      <c r="Z51" s="379"/>
      <c r="AA51" s="649">
        <f t="shared" si="21"/>
        <v>0</v>
      </c>
      <c r="AB51" s="170">
        <f t="shared" si="1"/>
        <v>0</v>
      </c>
      <c r="AC51" s="171">
        <f t="shared" si="22"/>
        <v>0</v>
      </c>
      <c r="AD51" s="250">
        <v>70</v>
      </c>
      <c r="AE51" s="556">
        <v>2900</v>
      </c>
      <c r="AF51" s="379"/>
      <c r="AG51" s="649">
        <f t="shared" si="17"/>
        <v>0</v>
      </c>
      <c r="AH51" s="170">
        <f t="shared" si="2"/>
        <v>0</v>
      </c>
      <c r="AI51" s="650">
        <f t="shared" si="23"/>
        <v>0</v>
      </c>
      <c r="AJ51" s="380"/>
      <c r="AK51" s="5"/>
      <c r="AL51" s="5"/>
    </row>
    <row r="52" spans="1:38" ht="32" customHeight="1">
      <c r="A52" s="143" t="s">
        <v>188</v>
      </c>
      <c r="B52" s="131" t="s">
        <v>3</v>
      </c>
      <c r="C52" s="132" t="s">
        <v>23</v>
      </c>
      <c r="D52" s="626">
        <v>300</v>
      </c>
      <c r="E52" s="396"/>
      <c r="F52" s="360">
        <f t="shared" si="34" ref="F52:F53">D52*E52</f>
        <v>0</v>
      </c>
      <c r="G52" s="159">
        <f t="shared" si="4"/>
        <v>0</v>
      </c>
      <c r="H52" s="160">
        <f t="shared" si="35" ref="H52:H53">E52*G52</f>
        <v>0</v>
      </c>
      <c r="I52" s="626">
        <v>1150</v>
      </c>
      <c r="J52" s="399"/>
      <c r="K52" s="360">
        <f t="shared" si="36" ref="K52:K53">I52*J52</f>
        <v>0</v>
      </c>
      <c r="L52" s="159">
        <f t="shared" si="7"/>
        <v>0</v>
      </c>
      <c r="M52" s="160">
        <f t="shared" si="37" ref="M52:M53">J52*L52</f>
        <v>0</v>
      </c>
      <c r="N52" s="626">
        <v>2200</v>
      </c>
      <c r="O52" s="396"/>
      <c r="P52" s="360">
        <f t="shared" si="38" ref="P52:P53">N52*O52</f>
        <v>0</v>
      </c>
      <c r="Q52" s="159">
        <f t="shared" si="10"/>
        <v>0</v>
      </c>
      <c r="R52" s="160">
        <f t="shared" si="39" ref="R52:R53">O52*Q52</f>
        <v>0</v>
      </c>
      <c r="S52" s="626">
        <f t="shared" si="12"/>
        <v>3080</v>
      </c>
      <c r="T52" s="396"/>
      <c r="U52" s="360">
        <f t="shared" si="40" ref="U52:U53">S52*T52</f>
        <v>0</v>
      </c>
      <c r="V52" s="159">
        <f t="shared" si="0"/>
        <v>0</v>
      </c>
      <c r="W52" s="160">
        <f t="shared" si="41" ref="W52:W53">T52*V52</f>
        <v>0</v>
      </c>
      <c r="X52" s="127">
        <v>40</v>
      </c>
      <c r="Y52" s="510">
        <v>2250</v>
      </c>
      <c r="Z52" s="372"/>
      <c r="AA52" s="370">
        <f t="shared" si="42" ref="AA52:AA53">Y52*Z52</f>
        <v>0</v>
      </c>
      <c r="AB52" s="162">
        <f t="shared" si="1"/>
        <v>0</v>
      </c>
      <c r="AC52" s="163">
        <f t="shared" si="43" ref="AC52:AC53">Z52*AB52</f>
        <v>0</v>
      </c>
      <c r="AD52" s="127">
        <v>70</v>
      </c>
      <c r="AE52" s="510">
        <v>3500</v>
      </c>
      <c r="AF52" s="372"/>
      <c r="AG52" s="370">
        <f t="shared" si="44" ref="AG52:AG53">AE52*AF52</f>
        <v>0</v>
      </c>
      <c r="AH52" s="162">
        <f t="shared" si="2"/>
        <v>0</v>
      </c>
      <c r="AI52" s="300">
        <f t="shared" si="45" ref="AI52:AI53">AF52*AH52</f>
        <v>0</v>
      </c>
      <c r="AJ52" s="366"/>
      <c r="AK52" s="5"/>
      <c r="AL52" s="5"/>
    </row>
    <row r="53" spans="1:38" ht="32" customHeight="1" thickBot="1">
      <c r="A53" s="505" t="s">
        <v>189</v>
      </c>
      <c r="B53" s="499" t="s">
        <v>3</v>
      </c>
      <c r="C53" s="500" t="s">
        <v>23</v>
      </c>
      <c r="D53" s="628">
        <v>450</v>
      </c>
      <c r="E53" s="397"/>
      <c r="F53" s="634">
        <f t="shared" si="34"/>
        <v>0</v>
      </c>
      <c r="G53" s="159">
        <f t="shared" si="4"/>
        <v>0</v>
      </c>
      <c r="H53" s="161">
        <f t="shared" si="35"/>
        <v>0</v>
      </c>
      <c r="I53" s="629">
        <v>800</v>
      </c>
      <c r="J53" s="397"/>
      <c r="K53" s="634">
        <f t="shared" si="36"/>
        <v>0</v>
      </c>
      <c r="L53" s="159">
        <f t="shared" si="7"/>
        <v>0</v>
      </c>
      <c r="M53" s="161">
        <f t="shared" si="37"/>
        <v>0</v>
      </c>
      <c r="N53" s="629">
        <v>1500</v>
      </c>
      <c r="O53" s="397"/>
      <c r="P53" s="634">
        <f t="shared" si="38"/>
        <v>0</v>
      </c>
      <c r="Q53" s="159">
        <f t="shared" si="10"/>
        <v>0</v>
      </c>
      <c r="R53" s="161">
        <f t="shared" si="39"/>
        <v>0</v>
      </c>
      <c r="S53" s="629">
        <f t="shared" si="12"/>
        <v>2100</v>
      </c>
      <c r="T53" s="397"/>
      <c r="U53" s="634">
        <f t="shared" si="40"/>
        <v>0</v>
      </c>
      <c r="V53" s="159">
        <f t="shared" si="0"/>
        <v>0</v>
      </c>
      <c r="W53" s="161">
        <f t="shared" si="41"/>
        <v>0</v>
      </c>
      <c r="X53" s="503">
        <v>40</v>
      </c>
      <c r="Y53" s="553">
        <v>2850</v>
      </c>
      <c r="Z53" s="373"/>
      <c r="AA53" s="635">
        <f t="shared" si="42"/>
        <v>0</v>
      </c>
      <c r="AB53" s="162">
        <f t="shared" si="1"/>
        <v>0</v>
      </c>
      <c r="AC53" s="189">
        <f t="shared" si="43"/>
        <v>0</v>
      </c>
      <c r="AD53" s="503">
        <v>70</v>
      </c>
      <c r="AE53" s="553">
        <v>4600</v>
      </c>
      <c r="AF53" s="373"/>
      <c r="AG53" s="635">
        <f t="shared" si="44"/>
        <v>0</v>
      </c>
      <c r="AH53" s="162">
        <f t="shared" si="2"/>
        <v>0</v>
      </c>
      <c r="AI53" s="302">
        <f t="shared" si="45"/>
        <v>0</v>
      </c>
      <c r="AJ53" s="378"/>
      <c r="AK53" s="5"/>
      <c r="AL53" s="5"/>
    </row>
    <row r="54" spans="1:38" ht="19" customHeight="1" thickBot="1">
      <c r="A54" s="636"/>
      <c r="B54" s="278"/>
      <c r="C54" s="77"/>
      <c r="D54" s="77"/>
      <c r="E54" s="77"/>
      <c r="F54" s="280"/>
      <c r="G54" s="77"/>
      <c r="H54" s="77"/>
      <c r="I54" s="280"/>
      <c r="J54" s="77"/>
      <c r="K54" s="280"/>
      <c r="L54" s="77"/>
      <c r="M54" s="77"/>
      <c r="N54" s="280"/>
      <c r="O54" s="77"/>
      <c r="P54" s="91"/>
      <c r="Q54" s="91"/>
      <c r="R54" s="237"/>
      <c r="S54" s="91"/>
      <c r="T54" s="77"/>
      <c r="U54" s="91"/>
      <c r="V54" s="91"/>
      <c r="W54" s="280"/>
      <c r="X54" s="280"/>
      <c r="Y54" s="280"/>
      <c r="Z54" s="637"/>
      <c r="AA54" s="91"/>
      <c r="AB54" s="91"/>
      <c r="AC54" s="280"/>
      <c r="AD54" s="280"/>
      <c r="AE54" s="280"/>
      <c r="AF54" s="637"/>
      <c r="AG54" s="91"/>
      <c r="AH54" s="91"/>
      <c r="AI54" s="280"/>
      <c r="AJ54" s="196"/>
      <c r="AK54" s="5"/>
      <c r="AL54" s="5"/>
    </row>
    <row r="55" spans="1:38" ht="40" customHeight="1" thickBot="1">
      <c r="A55" s="51" t="s">
        <v>44</v>
      </c>
      <c r="B55" s="75"/>
      <c r="C55" s="75"/>
      <c r="D55" s="75"/>
      <c r="E55" s="75"/>
      <c r="F55" s="240"/>
      <c r="G55" s="75"/>
      <c r="H55" s="75"/>
      <c r="I55" s="240"/>
      <c r="J55" s="75"/>
      <c r="K55" s="240"/>
      <c r="L55" s="75"/>
      <c r="M55" s="75"/>
      <c r="N55" s="240"/>
      <c r="O55" s="75"/>
      <c r="P55" s="75"/>
      <c r="Q55" s="75"/>
      <c r="R55" s="75"/>
      <c r="S55" s="75"/>
      <c r="T55" s="75"/>
      <c r="U55" s="75"/>
      <c r="V55" s="75"/>
      <c r="W55" s="240"/>
      <c r="X55" s="75"/>
      <c r="Y55" s="75"/>
      <c r="Z55" s="75"/>
      <c r="AA55" s="75"/>
      <c r="AB55" s="75"/>
      <c r="AC55" s="75"/>
      <c r="AD55" s="75"/>
      <c r="AE55" s="75"/>
      <c r="AF55" s="240"/>
      <c r="AG55" s="75"/>
      <c r="AH55" s="75"/>
      <c r="AI55" s="75"/>
      <c r="AJ55" s="76"/>
      <c r="AK55" s="5"/>
      <c r="AL55" s="5"/>
    </row>
    <row r="56" spans="1:38" ht="32" customHeight="1">
      <c r="A56" s="142" t="s">
        <v>190</v>
      </c>
      <c r="B56" s="129" t="s">
        <v>4</v>
      </c>
      <c r="C56" s="130" t="s">
        <v>23</v>
      </c>
      <c r="D56" s="631">
        <v>350</v>
      </c>
      <c r="E56" s="395"/>
      <c r="F56" s="632">
        <f t="shared" si="28"/>
        <v>0</v>
      </c>
      <c r="G56" s="159">
        <f t="shared" si="4"/>
        <v>0</v>
      </c>
      <c r="H56" s="253">
        <f t="shared" si="29"/>
        <v>0</v>
      </c>
      <c r="I56" s="631">
        <v>750</v>
      </c>
      <c r="J56" s="398"/>
      <c r="K56" s="632">
        <f t="shared" si="6"/>
        <v>0</v>
      </c>
      <c r="L56" s="159">
        <f t="shared" si="7"/>
        <v>0</v>
      </c>
      <c r="M56" s="253">
        <f t="shared" si="8"/>
        <v>0</v>
      </c>
      <c r="N56" s="631">
        <v>1350</v>
      </c>
      <c r="O56" s="395"/>
      <c r="P56" s="632">
        <f t="shared" si="9"/>
        <v>0</v>
      </c>
      <c r="Q56" s="159">
        <f t="shared" si="10"/>
        <v>0</v>
      </c>
      <c r="R56" s="253">
        <f t="shared" si="11"/>
        <v>0</v>
      </c>
      <c r="S56" s="631">
        <f t="shared" si="12"/>
        <v>1890</v>
      </c>
      <c r="T56" s="395"/>
      <c r="U56" s="632">
        <f t="shared" si="46" ref="U56:U58">S56*T56</f>
        <v>0</v>
      </c>
      <c r="V56" s="159">
        <f t="shared" si="0"/>
        <v>0</v>
      </c>
      <c r="W56" s="253">
        <f t="shared" si="47" ref="W56:W58">T56*V56</f>
        <v>0</v>
      </c>
      <c r="X56" s="126">
        <v>20</v>
      </c>
      <c r="Y56" s="555">
        <v>1800</v>
      </c>
      <c r="Z56" s="371"/>
      <c r="AA56" s="633">
        <f t="shared" si="21"/>
        <v>0</v>
      </c>
      <c r="AB56" s="162">
        <f t="shared" si="1"/>
        <v>0</v>
      </c>
      <c r="AC56" s="201">
        <f t="shared" si="22"/>
        <v>0</v>
      </c>
      <c r="AD56" s="126">
        <v>40</v>
      </c>
      <c r="AE56" s="555">
        <v>2900</v>
      </c>
      <c r="AF56" s="371"/>
      <c r="AG56" s="633">
        <f t="shared" si="17"/>
        <v>0</v>
      </c>
      <c r="AH56" s="162">
        <f t="shared" si="2"/>
        <v>0</v>
      </c>
      <c r="AI56" s="301">
        <f t="shared" si="23"/>
        <v>0</v>
      </c>
      <c r="AJ56" s="369"/>
      <c r="AK56" s="5"/>
      <c r="AL56" s="5"/>
    </row>
    <row r="57" spans="1:36" s="56" customFormat="1" ht="32" customHeight="1">
      <c r="A57" s="143" t="s">
        <v>191</v>
      </c>
      <c r="B57" s="131" t="s">
        <v>4</v>
      </c>
      <c r="C57" s="132" t="s">
        <v>23</v>
      </c>
      <c r="D57" s="626">
        <v>500</v>
      </c>
      <c r="E57" s="396"/>
      <c r="F57" s="360">
        <f t="shared" si="28"/>
        <v>0</v>
      </c>
      <c r="G57" s="159">
        <f t="shared" si="4"/>
        <v>0</v>
      </c>
      <c r="H57" s="160">
        <f t="shared" si="29"/>
        <v>0</v>
      </c>
      <c r="I57" s="626">
        <v>1150</v>
      </c>
      <c r="J57" s="396"/>
      <c r="K57" s="360">
        <f t="shared" si="6"/>
        <v>0</v>
      </c>
      <c r="L57" s="159">
        <f t="shared" si="7"/>
        <v>0</v>
      </c>
      <c r="M57" s="160">
        <f t="shared" si="8"/>
        <v>0</v>
      </c>
      <c r="N57" s="626">
        <v>2200</v>
      </c>
      <c r="O57" s="396"/>
      <c r="P57" s="360">
        <f t="shared" si="9"/>
        <v>0</v>
      </c>
      <c r="Q57" s="159">
        <f t="shared" si="10"/>
        <v>0</v>
      </c>
      <c r="R57" s="160">
        <f t="shared" si="11"/>
        <v>0</v>
      </c>
      <c r="S57" s="626">
        <f t="shared" si="12"/>
        <v>3080</v>
      </c>
      <c r="T57" s="396"/>
      <c r="U57" s="360">
        <f t="shared" si="46"/>
        <v>0</v>
      </c>
      <c r="V57" s="159">
        <f t="shared" si="0"/>
        <v>0</v>
      </c>
      <c r="W57" s="160">
        <f t="shared" si="47"/>
        <v>0</v>
      </c>
      <c r="X57" s="127">
        <v>20</v>
      </c>
      <c r="Y57" s="510">
        <v>2150</v>
      </c>
      <c r="Z57" s="372"/>
      <c r="AA57" s="370">
        <f t="shared" si="21"/>
        <v>0</v>
      </c>
      <c r="AB57" s="162">
        <f t="shared" si="1"/>
        <v>0</v>
      </c>
      <c r="AC57" s="163">
        <f t="shared" si="22"/>
        <v>0</v>
      </c>
      <c r="AD57" s="127">
        <v>40</v>
      </c>
      <c r="AE57" s="510">
        <v>3550</v>
      </c>
      <c r="AF57" s="372"/>
      <c r="AG57" s="370">
        <f t="shared" si="17"/>
        <v>0</v>
      </c>
      <c r="AH57" s="162">
        <f t="shared" si="2"/>
        <v>0</v>
      </c>
      <c r="AI57" s="300">
        <f t="shared" si="23"/>
        <v>0</v>
      </c>
      <c r="AJ57" s="366"/>
    </row>
    <row r="58" spans="1:38" ht="32" customHeight="1" thickBot="1">
      <c r="A58" s="145" t="s">
        <v>192</v>
      </c>
      <c r="B58" s="134" t="s">
        <v>57</v>
      </c>
      <c r="C58" s="135" t="s">
        <v>23</v>
      </c>
      <c r="D58" s="629">
        <v>350</v>
      </c>
      <c r="E58" s="397"/>
      <c r="F58" s="634">
        <f t="shared" si="28"/>
        <v>0</v>
      </c>
      <c r="G58" s="159">
        <f t="shared" si="4"/>
        <v>0</v>
      </c>
      <c r="H58" s="161">
        <f t="shared" si="29"/>
        <v>0</v>
      </c>
      <c r="I58" s="629">
        <v>800</v>
      </c>
      <c r="J58" s="397"/>
      <c r="K58" s="634">
        <f t="shared" si="6"/>
        <v>0</v>
      </c>
      <c r="L58" s="159">
        <f t="shared" si="7"/>
        <v>0</v>
      </c>
      <c r="M58" s="161">
        <f t="shared" si="8"/>
        <v>0</v>
      </c>
      <c r="N58" s="629">
        <v>1500</v>
      </c>
      <c r="O58" s="397"/>
      <c r="P58" s="634">
        <f t="shared" si="9"/>
        <v>0</v>
      </c>
      <c r="Q58" s="159">
        <f t="shared" si="10"/>
        <v>0</v>
      </c>
      <c r="R58" s="161">
        <f t="shared" si="11"/>
        <v>0</v>
      </c>
      <c r="S58" s="629">
        <f t="shared" si="12"/>
        <v>2100</v>
      </c>
      <c r="T58" s="397"/>
      <c r="U58" s="634">
        <f t="shared" si="46"/>
        <v>0</v>
      </c>
      <c r="V58" s="159">
        <f t="shared" si="0"/>
        <v>0</v>
      </c>
      <c r="W58" s="161">
        <f t="shared" si="47"/>
        <v>0</v>
      </c>
      <c r="X58" s="128">
        <v>20</v>
      </c>
      <c r="Y58" s="554">
        <v>1850</v>
      </c>
      <c r="Z58" s="373"/>
      <c r="AA58" s="635">
        <f t="shared" si="21"/>
        <v>0</v>
      </c>
      <c r="AB58" s="162">
        <f t="shared" si="1"/>
        <v>0</v>
      </c>
      <c r="AC58" s="189">
        <f t="shared" si="22"/>
        <v>0</v>
      </c>
      <c r="AD58" s="128">
        <v>40</v>
      </c>
      <c r="AE58" s="554">
        <v>3000</v>
      </c>
      <c r="AF58" s="373"/>
      <c r="AG58" s="635">
        <f t="shared" si="17"/>
        <v>0</v>
      </c>
      <c r="AH58" s="162">
        <f t="shared" si="2"/>
        <v>0</v>
      </c>
      <c r="AI58" s="302">
        <f t="shared" si="23"/>
        <v>0</v>
      </c>
      <c r="AJ58" s="378"/>
      <c r="AK58" s="5"/>
      <c r="AL58" s="5"/>
    </row>
    <row r="59" spans="1:38" ht="17" customHeight="1" thickBot="1">
      <c r="A59" s="147"/>
      <c r="B59" s="91"/>
      <c r="C59" s="91"/>
      <c r="D59" s="91"/>
      <c r="E59" s="91"/>
      <c r="F59" s="91"/>
      <c r="G59" s="91"/>
      <c r="H59" s="237"/>
      <c r="I59" s="91"/>
      <c r="J59" s="91"/>
      <c r="K59" s="77"/>
      <c r="L59" s="77"/>
      <c r="M59" s="280"/>
      <c r="N59" s="91"/>
      <c r="O59" s="91"/>
      <c r="P59" s="91"/>
      <c r="Q59" s="91"/>
      <c r="R59" s="91"/>
      <c r="S59" s="91"/>
      <c r="T59" s="91"/>
      <c r="U59" s="91"/>
      <c r="V59" s="91"/>
      <c r="W59" s="237"/>
      <c r="X59" s="280"/>
      <c r="Y59" s="280"/>
      <c r="Z59" s="91"/>
      <c r="AA59" s="91"/>
      <c r="AB59" s="91"/>
      <c r="AC59" s="91"/>
      <c r="AD59" s="280"/>
      <c r="AE59" s="280"/>
      <c r="AF59" s="237"/>
      <c r="AG59" s="91"/>
      <c r="AH59" s="91"/>
      <c r="AI59" s="91"/>
      <c r="AJ59" s="92"/>
      <c r="AK59" s="5"/>
      <c r="AL59" s="5"/>
    </row>
    <row r="60" spans="1:38" ht="40" customHeight="1" thickBot="1">
      <c r="A60" s="51" t="s">
        <v>45</v>
      </c>
      <c r="B60" s="75"/>
      <c r="C60" s="75"/>
      <c r="D60" s="75"/>
      <c r="E60" s="75"/>
      <c r="F60" s="75"/>
      <c r="G60" s="75"/>
      <c r="H60" s="240"/>
      <c r="I60" s="75"/>
      <c r="J60" s="75"/>
      <c r="K60" s="75"/>
      <c r="L60" s="75"/>
      <c r="M60" s="240"/>
      <c r="N60" s="75"/>
      <c r="O60" s="75"/>
      <c r="P60" s="75"/>
      <c r="Q60" s="75"/>
      <c r="R60" s="75"/>
      <c r="S60" s="75"/>
      <c r="T60" s="75"/>
      <c r="U60" s="75"/>
      <c r="V60" s="75"/>
      <c r="W60" s="240"/>
      <c r="X60" s="75"/>
      <c r="Y60" s="75"/>
      <c r="Z60" s="75"/>
      <c r="AA60" s="75"/>
      <c r="AB60" s="75"/>
      <c r="AC60" s="75"/>
      <c r="AD60" s="75"/>
      <c r="AE60" s="75"/>
      <c r="AF60" s="240"/>
      <c r="AG60" s="75"/>
      <c r="AH60" s="75"/>
      <c r="AI60" s="75"/>
      <c r="AJ60" s="76"/>
      <c r="AK60" s="5"/>
      <c r="AL60" s="5"/>
    </row>
    <row r="61" spans="1:36" s="56" customFormat="1" ht="32" customHeight="1">
      <c r="A61" s="638" t="s">
        <v>216</v>
      </c>
      <c r="B61" s="639" t="s">
        <v>5</v>
      </c>
      <c r="C61" s="640" t="s">
        <v>23</v>
      </c>
      <c r="D61" s="641">
        <v>350</v>
      </c>
      <c r="E61" s="395"/>
      <c r="F61" s="632">
        <f t="shared" si="28"/>
        <v>0</v>
      </c>
      <c r="G61" s="159">
        <f t="shared" si="4"/>
        <v>0</v>
      </c>
      <c r="H61" s="253">
        <f t="shared" si="29"/>
        <v>0</v>
      </c>
      <c r="I61" s="641">
        <v>800</v>
      </c>
      <c r="J61" s="395"/>
      <c r="K61" s="632">
        <f t="shared" si="6"/>
        <v>0</v>
      </c>
      <c r="L61" s="159">
        <f t="shared" si="7"/>
        <v>0</v>
      </c>
      <c r="M61" s="253">
        <f t="shared" si="8"/>
        <v>0</v>
      </c>
      <c r="N61" s="641">
        <v>1500</v>
      </c>
      <c r="O61" s="395"/>
      <c r="P61" s="632">
        <f>N61*O61</f>
        <v>0</v>
      </c>
      <c r="Q61" s="159">
        <f t="shared" si="10"/>
        <v>0</v>
      </c>
      <c r="R61" s="253">
        <f>O61*Q61</f>
        <v>0</v>
      </c>
      <c r="S61" s="631">
        <f t="shared" si="12"/>
        <v>2100</v>
      </c>
      <c r="T61" s="395"/>
      <c r="U61" s="632">
        <f>S61*T61</f>
        <v>0</v>
      </c>
      <c r="V61" s="159">
        <f t="shared" si="0"/>
        <v>0</v>
      </c>
      <c r="W61" s="253">
        <f>T61*V61</f>
        <v>0</v>
      </c>
      <c r="X61" s="642">
        <v>25</v>
      </c>
      <c r="Y61" s="577">
        <v>2000</v>
      </c>
      <c r="Z61" s="371"/>
      <c r="AA61" s="633">
        <f t="shared" si="21"/>
        <v>0</v>
      </c>
      <c r="AB61" s="162">
        <f t="shared" si="1"/>
        <v>0</v>
      </c>
      <c r="AC61" s="201">
        <f t="shared" si="22"/>
        <v>0</v>
      </c>
      <c r="AD61" s="642">
        <v>50</v>
      </c>
      <c r="AE61" s="577">
        <v>3300</v>
      </c>
      <c r="AF61" s="371"/>
      <c r="AG61" s="633">
        <f t="shared" si="17"/>
        <v>0</v>
      </c>
      <c r="AH61" s="162">
        <f t="shared" si="2"/>
        <v>0</v>
      </c>
      <c r="AI61" s="301">
        <f t="shared" si="23"/>
        <v>0</v>
      </c>
      <c r="AJ61" s="365"/>
    </row>
    <row r="62" spans="1:36" s="56" customFormat="1" ht="32" customHeight="1">
      <c r="A62" s="143" t="s">
        <v>217</v>
      </c>
      <c r="B62" s="131" t="s">
        <v>5</v>
      </c>
      <c r="C62" s="132" t="s">
        <v>23</v>
      </c>
      <c r="D62" s="626">
        <v>500</v>
      </c>
      <c r="E62" s="396"/>
      <c r="F62" s="360">
        <f t="shared" si="28"/>
        <v>0</v>
      </c>
      <c r="G62" s="159">
        <f t="shared" si="4"/>
        <v>0</v>
      </c>
      <c r="H62" s="160">
        <f t="shared" si="29"/>
        <v>0</v>
      </c>
      <c r="I62" s="626">
        <v>1200</v>
      </c>
      <c r="J62" s="396"/>
      <c r="K62" s="360">
        <f t="shared" si="6"/>
        <v>0</v>
      </c>
      <c r="L62" s="159">
        <f t="shared" si="7"/>
        <v>0</v>
      </c>
      <c r="M62" s="160">
        <f t="shared" si="8"/>
        <v>0</v>
      </c>
      <c r="N62" s="626">
        <v>2300</v>
      </c>
      <c r="O62" s="396"/>
      <c r="P62" s="360">
        <f t="shared" si="9"/>
        <v>0</v>
      </c>
      <c r="Q62" s="159">
        <f t="shared" si="10"/>
        <v>0</v>
      </c>
      <c r="R62" s="160">
        <f t="shared" si="11"/>
        <v>0</v>
      </c>
      <c r="S62" s="626">
        <f t="shared" si="12"/>
        <v>3220</v>
      </c>
      <c r="T62" s="396"/>
      <c r="U62" s="360">
        <f t="shared" si="48" ref="U62:U63">S62*T62</f>
        <v>0</v>
      </c>
      <c r="V62" s="159">
        <f t="shared" si="0"/>
        <v>0</v>
      </c>
      <c r="W62" s="160">
        <f t="shared" si="49" ref="W62:W63">T62*V62</f>
        <v>0</v>
      </c>
      <c r="X62" s="127">
        <v>25</v>
      </c>
      <c r="Y62" s="510">
        <v>2400</v>
      </c>
      <c r="Z62" s="372"/>
      <c r="AA62" s="370">
        <f t="shared" si="21"/>
        <v>0</v>
      </c>
      <c r="AB62" s="162">
        <f t="shared" si="1"/>
        <v>0</v>
      </c>
      <c r="AC62" s="163">
        <f t="shared" si="22"/>
        <v>0</v>
      </c>
      <c r="AD62" s="127">
        <v>50</v>
      </c>
      <c r="AE62" s="510">
        <v>4100</v>
      </c>
      <c r="AF62" s="372"/>
      <c r="AG62" s="370">
        <f t="shared" si="17"/>
        <v>0</v>
      </c>
      <c r="AH62" s="162">
        <f t="shared" si="2"/>
        <v>0</v>
      </c>
      <c r="AI62" s="300">
        <f t="shared" si="23"/>
        <v>0</v>
      </c>
      <c r="AJ62" s="367"/>
    </row>
    <row r="63" spans="1:36" s="56" customFormat="1" ht="32" customHeight="1" thickBot="1">
      <c r="A63" s="145" t="s">
        <v>193</v>
      </c>
      <c r="B63" s="134" t="s">
        <v>111</v>
      </c>
      <c r="C63" s="135" t="s">
        <v>23</v>
      </c>
      <c r="D63" s="629">
        <v>250</v>
      </c>
      <c r="E63" s="397"/>
      <c r="F63" s="634">
        <f t="shared" si="28"/>
        <v>0</v>
      </c>
      <c r="G63" s="159">
        <f t="shared" si="4"/>
        <v>0</v>
      </c>
      <c r="H63" s="161">
        <f t="shared" si="29"/>
        <v>0</v>
      </c>
      <c r="I63" s="629">
        <v>550</v>
      </c>
      <c r="J63" s="397"/>
      <c r="K63" s="634">
        <f t="shared" si="6"/>
        <v>0</v>
      </c>
      <c r="L63" s="159">
        <f t="shared" si="7"/>
        <v>0</v>
      </c>
      <c r="M63" s="161">
        <f t="shared" si="8"/>
        <v>0</v>
      </c>
      <c r="N63" s="629">
        <v>1000</v>
      </c>
      <c r="O63" s="397"/>
      <c r="P63" s="634">
        <f t="shared" si="9"/>
        <v>0</v>
      </c>
      <c r="Q63" s="159">
        <f t="shared" si="10"/>
        <v>0</v>
      </c>
      <c r="R63" s="161">
        <f t="shared" si="11"/>
        <v>0</v>
      </c>
      <c r="S63" s="629">
        <f t="shared" si="12"/>
        <v>1400</v>
      </c>
      <c r="T63" s="397"/>
      <c r="U63" s="634">
        <f t="shared" si="48"/>
        <v>0</v>
      </c>
      <c r="V63" s="159">
        <f t="shared" si="0"/>
        <v>0</v>
      </c>
      <c r="W63" s="161">
        <f t="shared" si="49"/>
        <v>0</v>
      </c>
      <c r="X63" s="128">
        <v>25</v>
      </c>
      <c r="Y63" s="554">
        <v>1750</v>
      </c>
      <c r="Z63" s="373"/>
      <c r="AA63" s="635">
        <f t="shared" si="21"/>
        <v>0</v>
      </c>
      <c r="AB63" s="162">
        <f t="shared" si="1"/>
        <v>0</v>
      </c>
      <c r="AC63" s="189">
        <f t="shared" si="22"/>
        <v>0</v>
      </c>
      <c r="AD63" s="128">
        <v>50</v>
      </c>
      <c r="AE63" s="554">
        <v>2800</v>
      </c>
      <c r="AF63" s="373"/>
      <c r="AG63" s="635">
        <f t="shared" si="17"/>
        <v>0</v>
      </c>
      <c r="AH63" s="162">
        <f t="shared" si="2"/>
        <v>0</v>
      </c>
      <c r="AI63" s="302">
        <f t="shared" si="23"/>
        <v>0</v>
      </c>
      <c r="AJ63" s="378"/>
    </row>
    <row r="64" spans="1:38" ht="17" customHeight="1" thickBot="1">
      <c r="A64" s="147"/>
      <c r="B64" s="91"/>
      <c r="C64" s="91"/>
      <c r="D64" s="91"/>
      <c r="E64" s="91"/>
      <c r="F64" s="91"/>
      <c r="G64" s="91"/>
      <c r="H64" s="237"/>
      <c r="I64" s="91"/>
      <c r="J64" s="91"/>
      <c r="K64" s="91"/>
      <c r="L64" s="91"/>
      <c r="M64" s="91"/>
      <c r="N64" s="91"/>
      <c r="O64" s="91"/>
      <c r="P64" s="91"/>
      <c r="Q64" s="91"/>
      <c r="R64" s="237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280"/>
      <c r="AE64" s="280"/>
      <c r="AF64" s="237"/>
      <c r="AG64" s="91"/>
      <c r="AH64" s="91"/>
      <c r="AI64" s="91"/>
      <c r="AJ64" s="92"/>
      <c r="AK64" s="5"/>
      <c r="AL64" s="5"/>
    </row>
    <row r="65" spans="1:38" ht="40" customHeight="1" thickBot="1">
      <c r="A65" s="51" t="s">
        <v>46</v>
      </c>
      <c r="B65" s="75"/>
      <c r="C65" s="75"/>
      <c r="D65" s="75"/>
      <c r="E65" s="75"/>
      <c r="F65" s="75"/>
      <c r="G65" s="75"/>
      <c r="H65" s="240"/>
      <c r="I65" s="75"/>
      <c r="J65" s="75"/>
      <c r="K65" s="240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  <c r="AA65" s="75"/>
      <c r="AB65" s="75"/>
      <c r="AC65" s="75"/>
      <c r="AD65" s="75"/>
      <c r="AE65" s="75"/>
      <c r="AF65" s="240"/>
      <c r="AG65" s="75"/>
      <c r="AH65" s="75"/>
      <c r="AI65" s="75"/>
      <c r="AJ65" s="76"/>
      <c r="AK65" s="5"/>
      <c r="AL65" s="5"/>
    </row>
    <row r="66" spans="1:38" ht="32" customHeight="1">
      <c r="A66" s="142" t="s">
        <v>194</v>
      </c>
      <c r="B66" s="441" t="s">
        <v>58</v>
      </c>
      <c r="C66" s="442" t="s">
        <v>92</v>
      </c>
      <c r="D66" s="631">
        <v>300</v>
      </c>
      <c r="E66" s="395"/>
      <c r="F66" s="632">
        <f t="shared" si="28"/>
        <v>0</v>
      </c>
      <c r="G66" s="159">
        <f t="shared" si="4"/>
        <v>0</v>
      </c>
      <c r="H66" s="253">
        <f t="shared" si="29"/>
        <v>0</v>
      </c>
      <c r="I66" s="631">
        <v>700</v>
      </c>
      <c r="J66" s="398"/>
      <c r="K66" s="632">
        <f t="shared" si="6"/>
        <v>0</v>
      </c>
      <c r="L66" s="159">
        <f t="shared" si="7"/>
        <v>0</v>
      </c>
      <c r="M66" s="253">
        <f t="shared" si="8"/>
        <v>0</v>
      </c>
      <c r="N66" s="631">
        <v>1300</v>
      </c>
      <c r="O66" s="395"/>
      <c r="P66" s="632">
        <f t="shared" si="9"/>
        <v>0</v>
      </c>
      <c r="Q66" s="159">
        <f t="shared" si="10"/>
        <v>0</v>
      </c>
      <c r="R66" s="253">
        <f t="shared" si="11"/>
        <v>0</v>
      </c>
      <c r="S66" s="631">
        <f t="shared" si="12"/>
        <v>1820</v>
      </c>
      <c r="T66" s="395"/>
      <c r="U66" s="632">
        <f t="shared" si="50" ref="U66:U71">S66*T66</f>
        <v>0</v>
      </c>
      <c r="V66" s="159">
        <f t="shared" si="0"/>
        <v>0</v>
      </c>
      <c r="W66" s="253">
        <f t="shared" si="51" ref="W66:W71">T66*V66</f>
        <v>0</v>
      </c>
      <c r="X66" s="126">
        <v>60</v>
      </c>
      <c r="Y66" s="555">
        <v>2800</v>
      </c>
      <c r="Z66" s="371"/>
      <c r="AA66" s="633">
        <f t="shared" si="21"/>
        <v>0</v>
      </c>
      <c r="AB66" s="162">
        <f t="shared" si="1"/>
        <v>0</v>
      </c>
      <c r="AC66" s="201">
        <f t="shared" si="22"/>
        <v>0</v>
      </c>
      <c r="AD66" s="126">
        <v>100</v>
      </c>
      <c r="AE66" s="555">
        <v>4400</v>
      </c>
      <c r="AF66" s="371"/>
      <c r="AG66" s="633">
        <f t="shared" si="17"/>
        <v>0</v>
      </c>
      <c r="AH66" s="162">
        <f t="shared" si="2"/>
        <v>0</v>
      </c>
      <c r="AI66" s="301">
        <f t="shared" si="23"/>
        <v>0</v>
      </c>
      <c r="AJ66" s="369"/>
      <c r="AK66" s="5"/>
      <c r="AL66" s="5"/>
    </row>
    <row r="67" spans="1:36" s="58" customFormat="1" ht="32" customHeight="1">
      <c r="A67" s="143" t="s">
        <v>195</v>
      </c>
      <c r="B67" s="655" t="s">
        <v>10</v>
      </c>
      <c r="C67" s="656" t="s">
        <v>92</v>
      </c>
      <c r="D67" s="697">
        <v>250</v>
      </c>
      <c r="E67" s="698"/>
      <c r="F67" s="699">
        <f t="shared" si="28"/>
        <v>0</v>
      </c>
      <c r="G67" s="675">
        <f t="shared" si="4"/>
        <v>0</v>
      </c>
      <c r="H67" s="674">
        <f t="shared" si="29"/>
        <v>0</v>
      </c>
      <c r="I67" s="697">
        <v>550</v>
      </c>
      <c r="J67" s="698"/>
      <c r="K67" s="699">
        <f t="shared" si="52" ref="K67:K122">I67*J67</f>
        <v>0</v>
      </c>
      <c r="L67" s="675">
        <f t="shared" si="7"/>
        <v>0</v>
      </c>
      <c r="M67" s="674">
        <f t="shared" si="53" ref="M67:M122">J67*L67</f>
        <v>0</v>
      </c>
      <c r="N67" s="697">
        <v>1000</v>
      </c>
      <c r="O67" s="698"/>
      <c r="P67" s="699">
        <f t="shared" si="54" ref="P67:P122">N67*O67</f>
        <v>0</v>
      </c>
      <c r="Q67" s="675">
        <f t="shared" si="10"/>
        <v>0</v>
      </c>
      <c r="R67" s="674">
        <f t="shared" si="55" ref="R67:R122">O67*Q67</f>
        <v>0</v>
      </c>
      <c r="S67" s="697">
        <f t="shared" si="12"/>
        <v>1400</v>
      </c>
      <c r="T67" s="698"/>
      <c r="U67" s="699">
        <f t="shared" si="50"/>
        <v>0</v>
      </c>
      <c r="V67" s="675">
        <f t="shared" si="0"/>
        <v>0</v>
      </c>
      <c r="W67" s="674">
        <f t="shared" si="51"/>
        <v>0</v>
      </c>
      <c r="X67" s="659">
        <v>25</v>
      </c>
      <c r="Y67" s="686">
        <v>2200</v>
      </c>
      <c r="Z67" s="700"/>
      <c r="AA67" s="701">
        <f t="shared" si="21"/>
        <v>0</v>
      </c>
      <c r="AB67" s="683">
        <f t="shared" si="1"/>
        <v>0</v>
      </c>
      <c r="AC67" s="682">
        <f t="shared" si="22"/>
        <v>0</v>
      </c>
      <c r="AD67" s="659">
        <v>50</v>
      </c>
      <c r="AE67" s="686">
        <v>3650</v>
      </c>
      <c r="AF67" s="700"/>
      <c r="AG67" s="701">
        <f t="shared" si="56" ref="AG67:AG122">AE67*AF67</f>
        <v>0</v>
      </c>
      <c r="AH67" s="683">
        <f t="shared" si="2"/>
        <v>0</v>
      </c>
      <c r="AI67" s="702">
        <f t="shared" si="23"/>
        <v>0</v>
      </c>
      <c r="AJ67" s="703"/>
    </row>
    <row r="68" spans="1:36" s="58" customFormat="1" ht="32" customHeight="1">
      <c r="A68" s="143" t="s">
        <v>60</v>
      </c>
      <c r="B68" s="661" t="s">
        <v>59</v>
      </c>
      <c r="C68" s="656" t="s">
        <v>92</v>
      </c>
      <c r="D68" s="697">
        <v>300</v>
      </c>
      <c r="E68" s="698"/>
      <c r="F68" s="699">
        <f t="shared" si="28"/>
        <v>0</v>
      </c>
      <c r="G68" s="675">
        <f t="shared" si="4"/>
        <v>0</v>
      </c>
      <c r="H68" s="674">
        <f t="shared" si="29"/>
        <v>0</v>
      </c>
      <c r="I68" s="697">
        <v>700</v>
      </c>
      <c r="J68" s="698"/>
      <c r="K68" s="699">
        <f t="shared" si="52"/>
        <v>0</v>
      </c>
      <c r="L68" s="675">
        <f t="shared" si="7"/>
        <v>0</v>
      </c>
      <c r="M68" s="674">
        <f t="shared" si="53"/>
        <v>0</v>
      </c>
      <c r="N68" s="697">
        <v>1250</v>
      </c>
      <c r="O68" s="698"/>
      <c r="P68" s="699">
        <f t="shared" si="54"/>
        <v>0</v>
      </c>
      <c r="Q68" s="675">
        <f t="shared" si="10"/>
        <v>0</v>
      </c>
      <c r="R68" s="674">
        <f t="shared" si="55"/>
        <v>0</v>
      </c>
      <c r="S68" s="697">
        <f t="shared" si="12"/>
        <v>1750</v>
      </c>
      <c r="T68" s="698"/>
      <c r="U68" s="699">
        <f t="shared" si="50"/>
        <v>0</v>
      </c>
      <c r="V68" s="675">
        <f t="shared" si="0"/>
        <v>0</v>
      </c>
      <c r="W68" s="674">
        <f t="shared" si="51"/>
        <v>0</v>
      </c>
      <c r="X68" s="659">
        <v>75</v>
      </c>
      <c r="Y68" s="686">
        <v>3150</v>
      </c>
      <c r="Z68" s="700"/>
      <c r="AA68" s="701">
        <f t="shared" si="21"/>
        <v>0</v>
      </c>
      <c r="AB68" s="683">
        <f t="shared" si="1"/>
        <v>0</v>
      </c>
      <c r="AC68" s="682">
        <f t="shared" si="22"/>
        <v>0</v>
      </c>
      <c r="AD68" s="659">
        <v>125</v>
      </c>
      <c r="AE68" s="686">
        <v>4900</v>
      </c>
      <c r="AF68" s="700"/>
      <c r="AG68" s="701">
        <f t="shared" si="56"/>
        <v>0</v>
      </c>
      <c r="AH68" s="683">
        <f t="shared" si="2"/>
        <v>0</v>
      </c>
      <c r="AI68" s="702">
        <f t="shared" si="23"/>
        <v>0</v>
      </c>
      <c r="AJ68" s="367"/>
    </row>
    <row r="69" spans="1:38" ht="32" customHeight="1">
      <c r="A69" s="143" t="s">
        <v>214</v>
      </c>
      <c r="B69" s="444" t="s">
        <v>61</v>
      </c>
      <c r="C69" s="443" t="s">
        <v>92</v>
      </c>
      <c r="D69" s="626">
        <v>300</v>
      </c>
      <c r="E69" s="396"/>
      <c r="F69" s="360">
        <f t="shared" si="28"/>
        <v>0</v>
      </c>
      <c r="G69" s="159">
        <f t="shared" si="4"/>
        <v>0</v>
      </c>
      <c r="H69" s="160">
        <f t="shared" si="29"/>
        <v>0</v>
      </c>
      <c r="I69" s="626">
        <v>650</v>
      </c>
      <c r="J69" s="399"/>
      <c r="K69" s="360">
        <f t="shared" si="52"/>
        <v>0</v>
      </c>
      <c r="L69" s="159">
        <f t="shared" si="7"/>
        <v>0</v>
      </c>
      <c r="M69" s="160">
        <f t="shared" si="53"/>
        <v>0</v>
      </c>
      <c r="N69" s="626">
        <v>1250</v>
      </c>
      <c r="O69" s="396"/>
      <c r="P69" s="360">
        <f t="shared" si="54"/>
        <v>0</v>
      </c>
      <c r="Q69" s="159">
        <f t="shared" si="10"/>
        <v>0</v>
      </c>
      <c r="R69" s="160">
        <f t="shared" si="55"/>
        <v>0</v>
      </c>
      <c r="S69" s="626">
        <f t="shared" si="12"/>
        <v>1750</v>
      </c>
      <c r="T69" s="396"/>
      <c r="U69" s="360">
        <f t="shared" si="50"/>
        <v>0</v>
      </c>
      <c r="V69" s="159">
        <f t="shared" si="0"/>
        <v>0</v>
      </c>
      <c r="W69" s="160">
        <f t="shared" si="51"/>
        <v>0</v>
      </c>
      <c r="X69" s="127">
        <v>60</v>
      </c>
      <c r="Y69" s="510">
        <v>2250</v>
      </c>
      <c r="Z69" s="372"/>
      <c r="AA69" s="370">
        <f t="shared" si="21"/>
        <v>0</v>
      </c>
      <c r="AB69" s="162">
        <f t="shared" si="1"/>
        <v>0</v>
      </c>
      <c r="AC69" s="163">
        <f t="shared" si="22"/>
        <v>0</v>
      </c>
      <c r="AD69" s="127">
        <v>100</v>
      </c>
      <c r="AE69" s="510">
        <v>4200</v>
      </c>
      <c r="AF69" s="372"/>
      <c r="AG69" s="370">
        <f t="shared" si="56"/>
        <v>0</v>
      </c>
      <c r="AH69" s="162">
        <f t="shared" si="2"/>
        <v>0</v>
      </c>
      <c r="AI69" s="300">
        <f t="shared" si="23"/>
        <v>0</v>
      </c>
      <c r="AJ69" s="367"/>
      <c r="AK69" s="5"/>
      <c r="AL69" s="5"/>
    </row>
    <row r="70" spans="1:38" ht="32" customHeight="1">
      <c r="A70" s="233" t="s">
        <v>215</v>
      </c>
      <c r="B70" s="509" t="s">
        <v>61</v>
      </c>
      <c r="C70" s="508" t="s">
        <v>92</v>
      </c>
      <c r="D70" s="627">
        <v>650</v>
      </c>
      <c r="E70" s="396"/>
      <c r="F70" s="360">
        <f t="shared" si="28"/>
        <v>0</v>
      </c>
      <c r="G70" s="159">
        <f t="shared" si="4"/>
        <v>0</v>
      </c>
      <c r="H70" s="160">
        <f t="shared" si="29"/>
        <v>0</v>
      </c>
      <c r="I70" s="627">
        <v>1550</v>
      </c>
      <c r="J70" s="396"/>
      <c r="K70" s="360">
        <f t="shared" si="52"/>
        <v>0</v>
      </c>
      <c r="L70" s="159">
        <f t="shared" si="7"/>
        <v>0</v>
      </c>
      <c r="M70" s="160">
        <f t="shared" si="53"/>
        <v>0</v>
      </c>
      <c r="N70" s="627">
        <v>3000</v>
      </c>
      <c r="O70" s="396"/>
      <c r="P70" s="360">
        <f t="shared" si="54"/>
        <v>0</v>
      </c>
      <c r="Q70" s="159">
        <f t="shared" si="10"/>
        <v>0</v>
      </c>
      <c r="R70" s="160">
        <f t="shared" si="55"/>
        <v>0</v>
      </c>
      <c r="S70" s="626">
        <f t="shared" si="12"/>
        <v>4200</v>
      </c>
      <c r="T70" s="396"/>
      <c r="U70" s="360">
        <f t="shared" si="50"/>
        <v>0</v>
      </c>
      <c r="V70" s="159">
        <f t="shared" si="0"/>
        <v>0</v>
      </c>
      <c r="W70" s="160">
        <f t="shared" si="51"/>
        <v>0</v>
      </c>
      <c r="X70" s="496">
        <v>60</v>
      </c>
      <c r="Y70" s="511">
        <v>4850</v>
      </c>
      <c r="Z70" s="372"/>
      <c r="AA70" s="370">
        <f t="shared" si="21"/>
        <v>0</v>
      </c>
      <c r="AB70" s="162">
        <f t="shared" si="1"/>
        <v>0</v>
      </c>
      <c r="AC70" s="163">
        <f t="shared" si="22"/>
        <v>0</v>
      </c>
      <c r="AD70" s="496">
        <v>100</v>
      </c>
      <c r="AE70" s="511">
        <v>7800</v>
      </c>
      <c r="AF70" s="372"/>
      <c r="AG70" s="370">
        <f t="shared" si="56"/>
        <v>0</v>
      </c>
      <c r="AH70" s="162">
        <f t="shared" si="2"/>
        <v>0</v>
      </c>
      <c r="AI70" s="300">
        <f t="shared" si="23"/>
        <v>0</v>
      </c>
      <c r="AJ70" s="366"/>
      <c r="AK70" s="5"/>
      <c r="AL70" s="5"/>
    </row>
    <row r="71" spans="1:38" ht="32" customHeight="1" thickBot="1">
      <c r="A71" s="145" t="s">
        <v>196</v>
      </c>
      <c r="B71" s="445" t="s">
        <v>62</v>
      </c>
      <c r="C71" s="446" t="s">
        <v>92</v>
      </c>
      <c r="D71" s="629">
        <v>350</v>
      </c>
      <c r="E71" s="397"/>
      <c r="F71" s="634">
        <f t="shared" si="28"/>
        <v>0</v>
      </c>
      <c r="G71" s="159">
        <f t="shared" si="4"/>
        <v>0</v>
      </c>
      <c r="H71" s="161">
        <f t="shared" si="29"/>
        <v>0</v>
      </c>
      <c r="I71" s="629">
        <v>850</v>
      </c>
      <c r="J71" s="397"/>
      <c r="K71" s="634">
        <f t="shared" si="52"/>
        <v>0</v>
      </c>
      <c r="L71" s="159">
        <f t="shared" si="7"/>
        <v>0</v>
      </c>
      <c r="M71" s="161">
        <f t="shared" si="53"/>
        <v>0</v>
      </c>
      <c r="N71" s="629">
        <v>1650</v>
      </c>
      <c r="O71" s="397"/>
      <c r="P71" s="634">
        <f t="shared" si="54"/>
        <v>0</v>
      </c>
      <c r="Q71" s="159">
        <f t="shared" si="10"/>
        <v>0</v>
      </c>
      <c r="R71" s="161">
        <f t="shared" si="55"/>
        <v>0</v>
      </c>
      <c r="S71" s="629">
        <f t="shared" si="12"/>
        <v>2310</v>
      </c>
      <c r="T71" s="397"/>
      <c r="U71" s="634">
        <f t="shared" si="50"/>
        <v>0</v>
      </c>
      <c r="V71" s="159">
        <f t="shared" si="0"/>
        <v>0</v>
      </c>
      <c r="W71" s="161">
        <f t="shared" si="51"/>
        <v>0</v>
      </c>
      <c r="X71" s="128">
        <v>60</v>
      </c>
      <c r="Y71" s="554">
        <v>3250</v>
      </c>
      <c r="Z71" s="373"/>
      <c r="AA71" s="635">
        <f t="shared" si="21"/>
        <v>0</v>
      </c>
      <c r="AB71" s="162">
        <f t="shared" si="1"/>
        <v>0</v>
      </c>
      <c r="AC71" s="189">
        <f t="shared" si="22"/>
        <v>0</v>
      </c>
      <c r="AD71" s="128">
        <v>100</v>
      </c>
      <c r="AE71" s="554">
        <v>5100</v>
      </c>
      <c r="AF71" s="373"/>
      <c r="AG71" s="635">
        <f t="shared" si="56"/>
        <v>0</v>
      </c>
      <c r="AH71" s="162">
        <f t="shared" si="2"/>
        <v>0</v>
      </c>
      <c r="AI71" s="302">
        <f t="shared" si="23"/>
        <v>0</v>
      </c>
      <c r="AJ71" s="378"/>
      <c r="AK71" s="5"/>
      <c r="AL71" s="5"/>
    </row>
    <row r="72" spans="1:38" ht="17" customHeight="1" thickBot="1">
      <c r="A72" s="147"/>
      <c r="B72" s="91"/>
      <c r="C72" s="91"/>
      <c r="D72" s="91"/>
      <c r="E72" s="91"/>
      <c r="F72" s="91"/>
      <c r="G72" s="91"/>
      <c r="H72" s="237"/>
      <c r="I72" s="91"/>
      <c r="J72" s="91"/>
      <c r="K72" s="91"/>
      <c r="L72" s="91"/>
      <c r="M72" s="91"/>
      <c r="N72" s="91"/>
      <c r="O72" s="91"/>
      <c r="P72" s="91"/>
      <c r="Q72" s="91"/>
      <c r="R72" s="237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280"/>
      <c r="AE72" s="280"/>
      <c r="AF72" s="237"/>
      <c r="AG72" s="91"/>
      <c r="AH72" s="91"/>
      <c r="AI72" s="91"/>
      <c r="AJ72" s="92"/>
      <c r="AK72" s="5"/>
      <c r="AL72" s="5"/>
    </row>
    <row r="73" spans="1:38" ht="40" customHeight="1" thickBot="1">
      <c r="A73" s="51" t="s">
        <v>63</v>
      </c>
      <c r="B73" s="75"/>
      <c r="C73" s="75"/>
      <c r="D73" s="75"/>
      <c r="E73" s="75"/>
      <c r="F73" s="75"/>
      <c r="G73" s="75"/>
      <c r="H73" s="240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  <c r="AA73" s="75"/>
      <c r="AB73" s="75"/>
      <c r="AC73" s="75"/>
      <c r="AD73" s="75"/>
      <c r="AE73" s="75"/>
      <c r="AF73" s="240"/>
      <c r="AG73" s="75"/>
      <c r="AH73" s="75"/>
      <c r="AI73" s="75"/>
      <c r="AJ73" s="76"/>
      <c r="AK73" s="5"/>
      <c r="AL73" s="5"/>
    </row>
    <row r="74" spans="1:38" ht="32" customHeight="1">
      <c r="A74" s="142" t="s">
        <v>65</v>
      </c>
      <c r="B74" s="129" t="s">
        <v>66</v>
      </c>
      <c r="C74" s="130" t="s">
        <v>92</v>
      </c>
      <c r="D74" s="631">
        <v>250</v>
      </c>
      <c r="E74" s="395"/>
      <c r="F74" s="632">
        <f t="shared" si="28"/>
        <v>0</v>
      </c>
      <c r="G74" s="159">
        <f t="shared" si="4"/>
        <v>0</v>
      </c>
      <c r="H74" s="253">
        <f t="shared" si="29"/>
        <v>0</v>
      </c>
      <c r="I74" s="631">
        <v>500</v>
      </c>
      <c r="J74" s="398"/>
      <c r="K74" s="632">
        <f t="shared" si="52"/>
        <v>0</v>
      </c>
      <c r="L74" s="159">
        <f t="shared" si="7"/>
        <v>0</v>
      </c>
      <c r="M74" s="253">
        <f t="shared" si="53"/>
        <v>0</v>
      </c>
      <c r="N74" s="631">
        <v>900</v>
      </c>
      <c r="O74" s="395"/>
      <c r="P74" s="632">
        <f t="shared" si="54"/>
        <v>0</v>
      </c>
      <c r="Q74" s="159">
        <f t="shared" si="10"/>
        <v>0</v>
      </c>
      <c r="R74" s="253">
        <f t="shared" si="55"/>
        <v>0</v>
      </c>
      <c r="S74" s="631">
        <f t="shared" si="12"/>
        <v>1260</v>
      </c>
      <c r="T74" s="395"/>
      <c r="U74" s="632">
        <f t="shared" si="57" ref="U74">S74*T74</f>
        <v>0</v>
      </c>
      <c r="V74" s="159">
        <f t="shared" si="0"/>
        <v>0</v>
      </c>
      <c r="W74" s="253">
        <f t="shared" si="58" ref="W74">T74*V74</f>
        <v>0</v>
      </c>
      <c r="X74" s="126">
        <v>60</v>
      </c>
      <c r="Y74" s="555">
        <v>2350</v>
      </c>
      <c r="Z74" s="371"/>
      <c r="AA74" s="633">
        <f t="shared" si="59" ref="AA74:AA125">Y74*Z74</f>
        <v>0</v>
      </c>
      <c r="AB74" s="162">
        <f t="shared" si="1"/>
        <v>0</v>
      </c>
      <c r="AC74" s="201">
        <f t="shared" si="60" ref="AC74:AC125">Z74*AB74</f>
        <v>0</v>
      </c>
      <c r="AD74" s="126">
        <v>100</v>
      </c>
      <c r="AE74" s="555">
        <v>3600</v>
      </c>
      <c r="AF74" s="371"/>
      <c r="AG74" s="633">
        <f t="shared" si="56"/>
        <v>0</v>
      </c>
      <c r="AH74" s="162">
        <f t="shared" si="2"/>
        <v>0</v>
      </c>
      <c r="AI74" s="301">
        <f t="shared" si="61" ref="AI74:AI125">AF74*AH74</f>
        <v>0</v>
      </c>
      <c r="AJ74" s="365"/>
      <c r="AK74" s="5"/>
      <c r="AL74" s="5"/>
    </row>
    <row r="75" spans="1:38" ht="32" customHeight="1">
      <c r="A75" s="143" t="s">
        <v>169</v>
      </c>
      <c r="B75" s="131" t="s">
        <v>213</v>
      </c>
      <c r="C75" s="132" t="s">
        <v>23</v>
      </c>
      <c r="D75" s="626">
        <v>400</v>
      </c>
      <c r="E75" s="396"/>
      <c r="F75" s="360">
        <f t="shared" si="62" ref="F75:F76">D75*E75</f>
        <v>0</v>
      </c>
      <c r="G75" s="159">
        <f t="shared" si="4"/>
        <v>0</v>
      </c>
      <c r="H75" s="160">
        <f t="shared" si="63" ref="H75:H76">E75*G75</f>
        <v>0</v>
      </c>
      <c r="I75" s="626">
        <v>950</v>
      </c>
      <c r="J75" s="396"/>
      <c r="K75" s="360">
        <f t="shared" si="64" ref="K75:K76">I75*J75</f>
        <v>0</v>
      </c>
      <c r="L75" s="159">
        <f t="shared" si="7"/>
        <v>0</v>
      </c>
      <c r="M75" s="160">
        <f t="shared" si="65" ref="M75:M76">J75*L75</f>
        <v>0</v>
      </c>
      <c r="N75" s="627">
        <v>1750</v>
      </c>
      <c r="O75" s="396"/>
      <c r="P75" s="360">
        <f t="shared" si="66" ref="P75:P76">N75*O75</f>
        <v>0</v>
      </c>
      <c r="Q75" s="159">
        <f t="shared" si="10"/>
        <v>0</v>
      </c>
      <c r="R75" s="160">
        <f t="shared" si="67" ref="R75:R76">O75*Q75</f>
        <v>0</v>
      </c>
      <c r="S75" s="626">
        <f t="shared" si="12"/>
        <v>2450</v>
      </c>
      <c r="T75" s="396"/>
      <c r="U75" s="360">
        <f t="shared" si="68" ref="U75:U76">S75*T75</f>
        <v>0</v>
      </c>
      <c r="V75" s="159">
        <f t="shared" si="0"/>
        <v>0</v>
      </c>
      <c r="W75" s="160">
        <f t="shared" si="69" ref="W75:W76">T75*V75</f>
        <v>0</v>
      </c>
      <c r="X75" s="127">
        <v>20</v>
      </c>
      <c r="Y75" s="510">
        <v>1950</v>
      </c>
      <c r="Z75" s="379"/>
      <c r="AA75" s="370">
        <f t="shared" si="70" ref="AA75:AA76">Y75*Z75</f>
        <v>0</v>
      </c>
      <c r="AB75" s="162">
        <f t="shared" si="1"/>
        <v>0</v>
      </c>
      <c r="AC75" s="163">
        <f t="shared" si="71" ref="AC75:AC76">Z75*AB75</f>
        <v>0</v>
      </c>
      <c r="AD75" s="127">
        <v>40</v>
      </c>
      <c r="AE75" s="510">
        <v>3200</v>
      </c>
      <c r="AF75" s="379"/>
      <c r="AG75" s="370">
        <f t="shared" si="72" ref="AG75:AG76">AE75*AF75</f>
        <v>0</v>
      </c>
      <c r="AH75" s="162">
        <f t="shared" si="2"/>
        <v>0</v>
      </c>
      <c r="AI75" s="300">
        <f t="shared" si="73" ref="AI75:AI76">AF75*AH75</f>
        <v>0</v>
      </c>
      <c r="AJ75" s="448"/>
      <c r="AK75" s="5"/>
      <c r="AL75" s="5"/>
    </row>
    <row r="76" spans="1:38" ht="32" customHeight="1">
      <c r="A76" s="143" t="s">
        <v>225</v>
      </c>
      <c r="B76" s="131" t="s">
        <v>226</v>
      </c>
      <c r="C76" s="132" t="s">
        <v>23</v>
      </c>
      <c r="D76" s="626">
        <v>350</v>
      </c>
      <c r="E76" s="396"/>
      <c r="F76" s="360">
        <f t="shared" si="62"/>
        <v>0</v>
      </c>
      <c r="G76" s="159">
        <f t="shared" si="4"/>
        <v>0</v>
      </c>
      <c r="H76" s="160">
        <f t="shared" si="63"/>
        <v>0</v>
      </c>
      <c r="I76" s="626">
        <v>850</v>
      </c>
      <c r="J76" s="396"/>
      <c r="K76" s="360">
        <f t="shared" si="64"/>
        <v>0</v>
      </c>
      <c r="L76" s="159">
        <f t="shared" si="7"/>
        <v>0</v>
      </c>
      <c r="M76" s="160">
        <f t="shared" si="65"/>
        <v>0</v>
      </c>
      <c r="N76" s="627">
        <v>1550</v>
      </c>
      <c r="O76" s="396"/>
      <c r="P76" s="360">
        <f t="shared" si="66"/>
        <v>0</v>
      </c>
      <c r="Q76" s="159">
        <f t="shared" si="10"/>
        <v>0</v>
      </c>
      <c r="R76" s="160">
        <f t="shared" si="67"/>
        <v>0</v>
      </c>
      <c r="S76" s="626">
        <f>(N76*2)-((N76*2)*30%)</f>
        <v>2170</v>
      </c>
      <c r="T76" s="396"/>
      <c r="U76" s="360">
        <f t="shared" si="68"/>
        <v>0</v>
      </c>
      <c r="V76" s="159">
        <f t="shared" si="0"/>
        <v>0</v>
      </c>
      <c r="W76" s="160">
        <f t="shared" si="69"/>
        <v>0</v>
      </c>
      <c r="X76" s="127">
        <v>20</v>
      </c>
      <c r="Y76" s="510">
        <v>1900</v>
      </c>
      <c r="Z76" s="379"/>
      <c r="AA76" s="370">
        <f t="shared" si="70"/>
        <v>0</v>
      </c>
      <c r="AB76" s="162">
        <f t="shared" si="1"/>
        <v>0</v>
      </c>
      <c r="AC76" s="163">
        <f t="shared" si="71"/>
        <v>0</v>
      </c>
      <c r="AD76" s="127">
        <v>40</v>
      </c>
      <c r="AE76" s="510">
        <v>3050</v>
      </c>
      <c r="AF76" s="379"/>
      <c r="AG76" s="370">
        <f t="shared" si="72"/>
        <v>0</v>
      </c>
      <c r="AH76" s="162">
        <f t="shared" si="2"/>
        <v>0</v>
      </c>
      <c r="AI76" s="300">
        <f t="shared" si="73"/>
        <v>0</v>
      </c>
      <c r="AJ76" s="448"/>
      <c r="AK76" s="5"/>
      <c r="AL76" s="5"/>
    </row>
    <row r="77" spans="1:38" ht="32" customHeight="1">
      <c r="A77" s="143" t="s">
        <v>222</v>
      </c>
      <c r="B77" s="131" t="s">
        <v>64</v>
      </c>
      <c r="C77" s="132" t="s">
        <v>92</v>
      </c>
      <c r="D77" s="626">
        <v>250</v>
      </c>
      <c r="E77" s="396"/>
      <c r="F77" s="360">
        <f t="shared" si="28"/>
        <v>0</v>
      </c>
      <c r="G77" s="159">
        <f t="shared" si="4"/>
        <v>0</v>
      </c>
      <c r="H77" s="160">
        <f t="shared" si="29"/>
        <v>0</v>
      </c>
      <c r="I77" s="626">
        <v>400</v>
      </c>
      <c r="J77" s="396"/>
      <c r="K77" s="360">
        <f t="shared" si="52"/>
        <v>0</v>
      </c>
      <c r="L77" s="159">
        <f t="shared" si="7"/>
        <v>0</v>
      </c>
      <c r="M77" s="160">
        <f t="shared" si="53"/>
        <v>0</v>
      </c>
      <c r="N77" s="626">
        <v>750</v>
      </c>
      <c r="O77" s="396"/>
      <c r="P77" s="360">
        <f t="shared" si="54"/>
        <v>0</v>
      </c>
      <c r="Q77" s="159">
        <f t="shared" si="10"/>
        <v>0</v>
      </c>
      <c r="R77" s="160">
        <f t="shared" si="55"/>
        <v>0</v>
      </c>
      <c r="S77" s="626">
        <f t="shared" si="12"/>
        <v>1050</v>
      </c>
      <c r="T77" s="396"/>
      <c r="U77" s="360">
        <f t="shared" si="74" ref="U77:U78">S77*T77</f>
        <v>0</v>
      </c>
      <c r="V77" s="159">
        <f t="shared" si="0"/>
        <v>0</v>
      </c>
      <c r="W77" s="160">
        <f t="shared" si="75" ref="W77:W78">T77*V77</f>
        <v>0</v>
      </c>
      <c r="X77" s="127">
        <v>50</v>
      </c>
      <c r="Y77" s="510">
        <v>2000</v>
      </c>
      <c r="Z77" s="372"/>
      <c r="AA77" s="370">
        <f t="shared" si="59"/>
        <v>0</v>
      </c>
      <c r="AB77" s="162">
        <f t="shared" si="1"/>
        <v>0</v>
      </c>
      <c r="AC77" s="163">
        <f t="shared" si="60"/>
        <v>0</v>
      </c>
      <c r="AD77" s="127">
        <v>85</v>
      </c>
      <c r="AE77" s="510">
        <v>3000</v>
      </c>
      <c r="AF77" s="372"/>
      <c r="AG77" s="370">
        <f t="shared" si="56"/>
        <v>0</v>
      </c>
      <c r="AH77" s="162">
        <f t="shared" si="2"/>
        <v>0</v>
      </c>
      <c r="AI77" s="300">
        <f t="shared" si="61"/>
        <v>0</v>
      </c>
      <c r="AJ77" s="367"/>
      <c r="AK77" s="5"/>
      <c r="AL77" s="5"/>
    </row>
    <row r="78" spans="1:38" ht="32" customHeight="1" thickBot="1">
      <c r="A78" s="145" t="s">
        <v>223</v>
      </c>
      <c r="B78" s="134" t="s">
        <v>64</v>
      </c>
      <c r="C78" s="135" t="s">
        <v>92</v>
      </c>
      <c r="D78" s="629">
        <v>350</v>
      </c>
      <c r="E78" s="397"/>
      <c r="F78" s="634">
        <f t="shared" si="28"/>
        <v>0</v>
      </c>
      <c r="G78" s="159">
        <f t="shared" si="4"/>
        <v>0</v>
      </c>
      <c r="H78" s="161">
        <f t="shared" si="29"/>
        <v>0</v>
      </c>
      <c r="I78" s="629">
        <v>750</v>
      </c>
      <c r="J78" s="397"/>
      <c r="K78" s="634">
        <f t="shared" si="52"/>
        <v>0</v>
      </c>
      <c r="L78" s="159">
        <f t="shared" si="7"/>
        <v>0</v>
      </c>
      <c r="M78" s="161">
        <f t="shared" si="53"/>
        <v>0</v>
      </c>
      <c r="N78" s="629">
        <v>1450</v>
      </c>
      <c r="O78" s="397"/>
      <c r="P78" s="634">
        <f t="shared" si="54"/>
        <v>0</v>
      </c>
      <c r="Q78" s="159">
        <f t="shared" si="10"/>
        <v>0</v>
      </c>
      <c r="R78" s="161">
        <f t="shared" si="55"/>
        <v>0</v>
      </c>
      <c r="S78" s="629">
        <f t="shared" si="12"/>
        <v>2030</v>
      </c>
      <c r="T78" s="397"/>
      <c r="U78" s="634">
        <f t="shared" si="74"/>
        <v>0</v>
      </c>
      <c r="V78" s="159">
        <f t="shared" si="0"/>
        <v>0</v>
      </c>
      <c r="W78" s="161">
        <f t="shared" si="75"/>
        <v>0</v>
      </c>
      <c r="X78" s="128">
        <v>65</v>
      </c>
      <c r="Y78" s="554">
        <v>3100</v>
      </c>
      <c r="Z78" s="373"/>
      <c r="AA78" s="635">
        <f t="shared" si="59"/>
        <v>0</v>
      </c>
      <c r="AB78" s="162">
        <f t="shared" si="1"/>
        <v>0</v>
      </c>
      <c r="AC78" s="189">
        <f t="shared" si="60"/>
        <v>0</v>
      </c>
      <c r="AD78" s="128">
        <v>125</v>
      </c>
      <c r="AE78" s="554">
        <v>5400</v>
      </c>
      <c r="AF78" s="373"/>
      <c r="AG78" s="635">
        <f t="shared" si="56"/>
        <v>0</v>
      </c>
      <c r="AH78" s="162">
        <f t="shared" si="2"/>
        <v>0</v>
      </c>
      <c r="AI78" s="302">
        <f t="shared" si="61"/>
        <v>0</v>
      </c>
      <c r="AJ78" s="368"/>
      <c r="AK78" s="5"/>
      <c r="AL78" s="5"/>
    </row>
    <row r="79" spans="1:38" ht="17" customHeight="1" thickBot="1">
      <c r="A79" s="172"/>
      <c r="B79" s="173"/>
      <c r="C79" s="173"/>
      <c r="D79" s="173"/>
      <c r="E79" s="173"/>
      <c r="F79" s="173"/>
      <c r="G79" s="173"/>
      <c r="H79" s="173"/>
      <c r="I79" s="173"/>
      <c r="J79" s="173"/>
      <c r="K79" s="173"/>
      <c r="L79" s="173"/>
      <c r="M79" s="173"/>
      <c r="N79" s="173"/>
      <c r="O79" s="173"/>
      <c r="P79" s="173"/>
      <c r="Q79" s="173"/>
      <c r="R79" s="173"/>
      <c r="S79" s="173"/>
      <c r="T79" s="173"/>
      <c r="U79" s="173"/>
      <c r="V79" s="173"/>
      <c r="W79" s="173"/>
      <c r="X79" s="173"/>
      <c r="Y79" s="173"/>
      <c r="Z79" s="173"/>
      <c r="AA79" s="173"/>
      <c r="AB79" s="173"/>
      <c r="AC79" s="173"/>
      <c r="AD79" s="173"/>
      <c r="AE79" s="173"/>
      <c r="AF79" s="173"/>
      <c r="AG79" s="173"/>
      <c r="AH79" s="173"/>
      <c r="AI79" s="173"/>
      <c r="AJ79" s="174"/>
      <c r="AK79" s="5"/>
      <c r="AL79" s="5"/>
    </row>
    <row r="80" spans="1:38" ht="40" customHeight="1" thickBot="1">
      <c r="A80" s="52" t="s">
        <v>17</v>
      </c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  <c r="AD80" s="101"/>
      <c r="AE80" s="83"/>
      <c r="AF80" s="83"/>
      <c r="AG80" s="83"/>
      <c r="AH80" s="83"/>
      <c r="AI80" s="101"/>
      <c r="AJ80" s="84"/>
      <c r="AK80" s="5"/>
      <c r="AL80" s="5"/>
    </row>
    <row r="81" spans="1:36" s="56" customFormat="1" ht="32" customHeight="1">
      <c r="A81" s="142" t="s">
        <v>197</v>
      </c>
      <c r="B81" s="129" t="s">
        <v>67</v>
      </c>
      <c r="C81" s="130" t="s">
        <v>23</v>
      </c>
      <c r="D81" s="631">
        <v>350</v>
      </c>
      <c r="E81" s="395"/>
      <c r="F81" s="632">
        <f t="shared" si="28"/>
        <v>0</v>
      </c>
      <c r="G81" s="159">
        <f t="shared" si="4"/>
        <v>0</v>
      </c>
      <c r="H81" s="253">
        <f t="shared" si="29"/>
        <v>0</v>
      </c>
      <c r="I81" s="631">
        <v>800</v>
      </c>
      <c r="J81" s="398"/>
      <c r="K81" s="632">
        <f t="shared" si="52"/>
        <v>0</v>
      </c>
      <c r="L81" s="159">
        <f t="shared" si="7"/>
        <v>0</v>
      </c>
      <c r="M81" s="253">
        <f t="shared" si="53"/>
        <v>0</v>
      </c>
      <c r="N81" s="631">
        <v>1500</v>
      </c>
      <c r="O81" s="395"/>
      <c r="P81" s="632">
        <f t="shared" si="54"/>
        <v>0</v>
      </c>
      <c r="Q81" s="159">
        <f t="shared" si="10"/>
        <v>0</v>
      </c>
      <c r="R81" s="253">
        <f t="shared" si="55"/>
        <v>0</v>
      </c>
      <c r="S81" s="631">
        <f t="shared" si="12"/>
        <v>2100</v>
      </c>
      <c r="T81" s="395"/>
      <c r="U81" s="632">
        <f t="shared" si="76" ref="U81:U89">S81*T81</f>
        <v>0</v>
      </c>
      <c r="V81" s="159">
        <f t="shared" si="0"/>
        <v>0</v>
      </c>
      <c r="W81" s="253">
        <f t="shared" si="77" ref="W81:W89">T81*V81</f>
        <v>0</v>
      </c>
      <c r="X81" s="126">
        <v>40</v>
      </c>
      <c r="Y81" s="555">
        <v>2450</v>
      </c>
      <c r="Z81" s="371"/>
      <c r="AA81" s="633">
        <f t="shared" si="59"/>
        <v>0</v>
      </c>
      <c r="AB81" s="162">
        <f t="shared" si="1"/>
        <v>0</v>
      </c>
      <c r="AC81" s="201">
        <f t="shared" si="60"/>
        <v>0</v>
      </c>
      <c r="AD81" s="126">
        <v>75</v>
      </c>
      <c r="AE81" s="555">
        <v>4000</v>
      </c>
      <c r="AF81" s="371"/>
      <c r="AG81" s="633">
        <f t="shared" si="56"/>
        <v>0</v>
      </c>
      <c r="AH81" s="162">
        <f t="shared" si="2"/>
        <v>0</v>
      </c>
      <c r="AI81" s="301">
        <f t="shared" si="61"/>
        <v>0</v>
      </c>
      <c r="AJ81" s="369"/>
    </row>
    <row r="82" spans="1:36" s="56" customFormat="1" ht="32" customHeight="1">
      <c r="A82" s="143" t="s">
        <v>198</v>
      </c>
      <c r="B82" s="131" t="s">
        <v>112</v>
      </c>
      <c r="C82" s="132" t="s">
        <v>23</v>
      </c>
      <c r="D82" s="626">
        <v>450</v>
      </c>
      <c r="E82" s="396"/>
      <c r="F82" s="360">
        <f t="shared" si="28"/>
        <v>0</v>
      </c>
      <c r="G82" s="159">
        <f t="shared" si="4"/>
        <v>0</v>
      </c>
      <c r="H82" s="160">
        <f t="shared" si="29"/>
        <v>0</v>
      </c>
      <c r="I82" s="626">
        <v>1000</v>
      </c>
      <c r="J82" s="396"/>
      <c r="K82" s="360">
        <f t="shared" si="52"/>
        <v>0</v>
      </c>
      <c r="L82" s="159">
        <f t="shared" si="7"/>
        <v>0</v>
      </c>
      <c r="M82" s="160">
        <f t="shared" si="53"/>
        <v>0</v>
      </c>
      <c r="N82" s="626">
        <v>1900</v>
      </c>
      <c r="O82" s="396"/>
      <c r="P82" s="360">
        <f t="shared" si="54"/>
        <v>0</v>
      </c>
      <c r="Q82" s="159">
        <f t="shared" si="10"/>
        <v>0</v>
      </c>
      <c r="R82" s="160">
        <f t="shared" si="55"/>
        <v>0</v>
      </c>
      <c r="S82" s="626">
        <f t="shared" si="12"/>
        <v>2660</v>
      </c>
      <c r="T82" s="396"/>
      <c r="U82" s="360">
        <f t="shared" si="76"/>
        <v>0</v>
      </c>
      <c r="V82" s="159">
        <f t="shared" si="0"/>
        <v>0</v>
      </c>
      <c r="W82" s="160">
        <f t="shared" si="77"/>
        <v>0</v>
      </c>
      <c r="X82" s="127">
        <v>20</v>
      </c>
      <c r="Y82" s="510">
        <v>2000</v>
      </c>
      <c r="Z82" s="372"/>
      <c r="AA82" s="370">
        <f t="shared" si="59"/>
        <v>0</v>
      </c>
      <c r="AB82" s="162">
        <f t="shared" si="1"/>
        <v>0</v>
      </c>
      <c r="AC82" s="163">
        <f t="shared" si="60"/>
        <v>0</v>
      </c>
      <c r="AD82" s="127">
        <v>40</v>
      </c>
      <c r="AE82" s="510">
        <v>3300</v>
      </c>
      <c r="AF82" s="372"/>
      <c r="AG82" s="370">
        <f t="shared" si="56"/>
        <v>0</v>
      </c>
      <c r="AH82" s="162">
        <f t="shared" si="2"/>
        <v>0</v>
      </c>
      <c r="AI82" s="300">
        <f t="shared" si="61"/>
        <v>0</v>
      </c>
      <c r="AJ82" s="366"/>
    </row>
    <row r="83" spans="1:36" s="56" customFormat="1" ht="32" customHeight="1">
      <c r="A83" s="143" t="s">
        <v>203</v>
      </c>
      <c r="B83" s="131" t="s">
        <v>7</v>
      </c>
      <c r="C83" s="132" t="s">
        <v>23</v>
      </c>
      <c r="D83" s="626">
        <v>300</v>
      </c>
      <c r="E83" s="396"/>
      <c r="F83" s="360">
        <f t="shared" si="78" ref="F83">D83*E83</f>
        <v>0</v>
      </c>
      <c r="G83" s="159">
        <f t="shared" si="4"/>
        <v>0</v>
      </c>
      <c r="H83" s="160">
        <f t="shared" si="79" ref="H83">E83*G83</f>
        <v>0</v>
      </c>
      <c r="I83" s="626">
        <v>600</v>
      </c>
      <c r="J83" s="396"/>
      <c r="K83" s="360">
        <f t="shared" si="80" ref="K83">I83*J83</f>
        <v>0</v>
      </c>
      <c r="L83" s="159">
        <f t="shared" si="7"/>
        <v>0</v>
      </c>
      <c r="M83" s="160">
        <f t="shared" si="81" ref="M83">J83*L83</f>
        <v>0</v>
      </c>
      <c r="N83" s="626">
        <v>1150</v>
      </c>
      <c r="O83" s="396"/>
      <c r="P83" s="360">
        <f t="shared" si="82" ref="P83">N83*O83</f>
        <v>0</v>
      </c>
      <c r="Q83" s="159">
        <f t="shared" si="10"/>
        <v>0</v>
      </c>
      <c r="R83" s="160">
        <f t="shared" si="83" ref="R83">O83*Q83</f>
        <v>0</v>
      </c>
      <c r="S83" s="626">
        <f t="shared" si="84" ref="S83:S87">(N83*2)-((N83*2)*30%)</f>
        <v>1610</v>
      </c>
      <c r="T83" s="396"/>
      <c r="U83" s="360">
        <f t="shared" si="76"/>
        <v>0</v>
      </c>
      <c r="V83" s="159">
        <f t="shared" si="85" ref="V83:V125">IF($AJ$138&gt;=500000,S83*50%,IF(AND($AJ$138&gt;=350000,$AJ$138&lt;500000),S83*60%,IF(AND($AJ$138&gt;=200000,$AJ$138&lt;350000),S83*65%,(IF(AND($AJ$138&gt;=100000,$AJ$138&lt;200000),S83*70%,(IF(AND($AJ$138&gt;=60000,$AJ$138&lt;100000),S83*85%,(IF(AND($AJ$138&gt;=30000,$AJ$138&lt;60000),S83*80%,)))))))))</f>
        <v>0</v>
      </c>
      <c r="W83" s="160">
        <f t="shared" si="77"/>
        <v>0</v>
      </c>
      <c r="X83" s="127">
        <v>30</v>
      </c>
      <c r="Y83" s="510">
        <v>1950</v>
      </c>
      <c r="Z83" s="372"/>
      <c r="AA83" s="370">
        <f t="shared" si="86" ref="AA83">Y83*Z83</f>
        <v>0</v>
      </c>
      <c r="AB83" s="162">
        <f t="shared" si="87" ref="AB83:AB125">IF($AJ$138&gt;=500000,Y83*50%,IF(AND($AJ$138&gt;=350000,$AJ$138&lt;500000),Y83*60%,IF(AND($AJ$138&gt;=200000,$AJ$138&lt;350000),Y83*65%,(IF(AND($AJ$138&gt;=100000,$AJ$138&lt;200000),Y83*70%,(IF(AND($AJ$138&gt;=60000,$AJ$138&lt;100000),Y83*85%,(IF(AND($AJ$138&gt;=30000,$AJ$138&lt;60000),Y83*80%,)))))))))</f>
        <v>0</v>
      </c>
      <c r="AC83" s="163">
        <f t="shared" si="88" ref="AC83">Z83*AB83</f>
        <v>0</v>
      </c>
      <c r="AD83" s="127">
        <v>60</v>
      </c>
      <c r="AE83" s="510">
        <v>3200</v>
      </c>
      <c r="AF83" s="372"/>
      <c r="AG83" s="370">
        <f t="shared" si="89" ref="AG83">AE83*AF83</f>
        <v>0</v>
      </c>
      <c r="AH83" s="162">
        <f t="shared" si="90" ref="AH83:AH125">IF($AJ$138&gt;=500000,AE83*50%,IF(AND($AJ$138&gt;=350000,$AJ$138&lt;500000),AE83*60%,IF(AND($AJ$138&gt;=200000,$AJ$138&lt;350000),AE83*65%,(IF(AND($AJ$138&gt;=100000,$AJ$138&lt;200000),AE83*70%,(IF(AND($AJ$138&gt;=60000,$AJ$138&lt;100000),AE83*85%,(IF(AND($AJ$138&gt;=30000,$AJ$138&lt;60000),AE83*80%,)))))))))</f>
        <v>0</v>
      </c>
      <c r="AI83" s="300">
        <f t="shared" si="91" ref="AI83">AF83*AH83</f>
        <v>0</v>
      </c>
      <c r="AJ83" s="366"/>
    </row>
    <row r="84" spans="1:36" s="56" customFormat="1" ht="32" customHeight="1">
      <c r="A84" s="143" t="s">
        <v>204</v>
      </c>
      <c r="B84" s="131" t="s">
        <v>7</v>
      </c>
      <c r="C84" s="132" t="s">
        <v>23</v>
      </c>
      <c r="D84" s="626">
        <v>400</v>
      </c>
      <c r="E84" s="396"/>
      <c r="F84" s="360">
        <f t="shared" si="28"/>
        <v>0</v>
      </c>
      <c r="G84" s="159">
        <f t="shared" si="92" ref="G84:G125">IF($AJ$138&gt;=500000,D84*55%,IF(AND($AJ$138&gt;=350000,$AJ$138&lt;500000),D84*60%,IF(AND($AJ$138&gt;=200000,$AJ$138&lt;350000),D84*65%,(IF(AND($AJ$138&gt;=100000,$AJ$138&lt;200000),D84*70%,(IF(AND($AJ$138&gt;=60000,$AJ$138&lt;100000),D84*85%,(IF(AND($AJ$138&gt;=30000,$AJ$138&lt;60000),D84*80%,)))))))))</f>
        <v>0</v>
      </c>
      <c r="H84" s="160">
        <f t="shared" si="29"/>
        <v>0</v>
      </c>
      <c r="I84" s="626">
        <v>950</v>
      </c>
      <c r="J84" s="396"/>
      <c r="K84" s="360">
        <f t="shared" si="52"/>
        <v>0</v>
      </c>
      <c r="L84" s="159">
        <f t="shared" si="93" ref="L84:L125">IF($AJ$138&gt;=500000,I84*50%,IF(AND($AJ$138&gt;=350000,$AJ$138&lt;500000),I84*60%,IF(AND($AJ$138&gt;=200000,$AJ$138&lt;350000),I84*65%,(IF(AND($AJ$138&gt;=100000,$AJ$138&lt;200000),I84*70%,(IF(AND($AJ$138&gt;=60000,$AJ$138&lt;100000),I84*85%,(IF(AND($AJ$138&gt;=30000,$AJ$138&lt;60000),I84*80%,)))))))))</f>
        <v>0</v>
      </c>
      <c r="M84" s="160">
        <f t="shared" si="53"/>
        <v>0</v>
      </c>
      <c r="N84" s="626">
        <v>1800</v>
      </c>
      <c r="O84" s="396"/>
      <c r="P84" s="360">
        <f t="shared" si="54"/>
        <v>0</v>
      </c>
      <c r="Q84" s="159">
        <f t="shared" si="94" ref="Q84:Q125">IF($AJ$138&gt;=500000,N84*50%,IF(AND($AJ$138&gt;=350000,$AJ$138&lt;500000),N84*60%,IF(AND($AJ$138&gt;=200000,$AJ$138&lt;350000),N84*65%,(IF(AND($AJ$138&gt;=100000,$AJ$138&lt;200000),N84*70%,(IF(AND($AJ$138&gt;=60000,$AJ$138&lt;100000),N84*85%,(IF(AND($AJ$138&gt;=30000,$AJ$138&lt;60000),N84*80%,)))))))))</f>
        <v>0</v>
      </c>
      <c r="R84" s="160">
        <f t="shared" si="55"/>
        <v>0</v>
      </c>
      <c r="S84" s="626">
        <f t="shared" si="84"/>
        <v>2520</v>
      </c>
      <c r="T84" s="396"/>
      <c r="U84" s="360">
        <f t="shared" si="76"/>
        <v>0</v>
      </c>
      <c r="V84" s="159">
        <f t="shared" si="85"/>
        <v>0</v>
      </c>
      <c r="W84" s="160">
        <f t="shared" si="77"/>
        <v>0</v>
      </c>
      <c r="X84" s="127">
        <v>40</v>
      </c>
      <c r="Y84" s="510">
        <v>2700</v>
      </c>
      <c r="Z84" s="372"/>
      <c r="AA84" s="370">
        <f t="shared" si="59"/>
        <v>0</v>
      </c>
      <c r="AB84" s="162">
        <f t="shared" si="87"/>
        <v>0</v>
      </c>
      <c r="AC84" s="163">
        <f t="shared" si="60"/>
        <v>0</v>
      </c>
      <c r="AD84" s="127">
        <v>75</v>
      </c>
      <c r="AE84" s="510">
        <v>4500</v>
      </c>
      <c r="AF84" s="372"/>
      <c r="AG84" s="370">
        <f t="shared" si="56"/>
        <v>0</v>
      </c>
      <c r="AH84" s="162">
        <f t="shared" si="90"/>
        <v>0</v>
      </c>
      <c r="AI84" s="300">
        <f t="shared" si="61"/>
        <v>0</v>
      </c>
      <c r="AJ84" s="367"/>
    </row>
    <row r="85" spans="1:36" s="56" customFormat="1" ht="32" customHeight="1">
      <c r="A85" s="143" t="s">
        <v>205</v>
      </c>
      <c r="B85" s="131" t="s">
        <v>68</v>
      </c>
      <c r="C85" s="132" t="s">
        <v>23</v>
      </c>
      <c r="D85" s="626">
        <v>350</v>
      </c>
      <c r="E85" s="396"/>
      <c r="F85" s="360">
        <f t="shared" si="28"/>
        <v>0</v>
      </c>
      <c r="G85" s="159">
        <f t="shared" si="92"/>
        <v>0</v>
      </c>
      <c r="H85" s="160">
        <f t="shared" si="29"/>
        <v>0</v>
      </c>
      <c r="I85" s="626">
        <v>750</v>
      </c>
      <c r="J85" s="399"/>
      <c r="K85" s="360">
        <f t="shared" si="52"/>
        <v>0</v>
      </c>
      <c r="L85" s="159">
        <f t="shared" si="93"/>
        <v>0</v>
      </c>
      <c r="M85" s="160">
        <f t="shared" si="53"/>
        <v>0</v>
      </c>
      <c r="N85" s="626">
        <v>1400</v>
      </c>
      <c r="O85" s="396"/>
      <c r="P85" s="360">
        <f t="shared" si="54"/>
        <v>0</v>
      </c>
      <c r="Q85" s="159">
        <f t="shared" si="94"/>
        <v>0</v>
      </c>
      <c r="R85" s="160">
        <f t="shared" si="55"/>
        <v>0</v>
      </c>
      <c r="S85" s="626">
        <f t="shared" si="84"/>
        <v>1960</v>
      </c>
      <c r="T85" s="396"/>
      <c r="U85" s="360">
        <f t="shared" si="76"/>
        <v>0</v>
      </c>
      <c r="V85" s="159">
        <f t="shared" si="85"/>
        <v>0</v>
      </c>
      <c r="W85" s="160">
        <f t="shared" si="77"/>
        <v>0</v>
      </c>
      <c r="X85" s="127">
        <v>40</v>
      </c>
      <c r="Y85" s="510">
        <v>2400</v>
      </c>
      <c r="Z85" s="372"/>
      <c r="AA85" s="370">
        <f t="shared" si="59"/>
        <v>0</v>
      </c>
      <c r="AB85" s="162">
        <f t="shared" si="87"/>
        <v>0</v>
      </c>
      <c r="AC85" s="163">
        <f t="shared" si="60"/>
        <v>0</v>
      </c>
      <c r="AD85" s="127">
        <v>75</v>
      </c>
      <c r="AE85" s="510">
        <v>3900</v>
      </c>
      <c r="AF85" s="372"/>
      <c r="AG85" s="370">
        <f t="shared" si="56"/>
        <v>0</v>
      </c>
      <c r="AH85" s="162">
        <f t="shared" si="90"/>
        <v>0</v>
      </c>
      <c r="AI85" s="300">
        <f t="shared" si="61"/>
        <v>0</v>
      </c>
      <c r="AJ85" s="367"/>
    </row>
    <row r="86" spans="1:36" s="56" customFormat="1" ht="32" customHeight="1">
      <c r="A86" s="143" t="s">
        <v>200</v>
      </c>
      <c r="B86" s="131" t="s">
        <v>6</v>
      </c>
      <c r="C86" s="132" t="s">
        <v>23</v>
      </c>
      <c r="D86" s="626">
        <v>250</v>
      </c>
      <c r="E86" s="396"/>
      <c r="F86" s="360">
        <f t="shared" si="28"/>
        <v>0</v>
      </c>
      <c r="G86" s="159">
        <f t="shared" si="92"/>
        <v>0</v>
      </c>
      <c r="H86" s="160">
        <f t="shared" si="29"/>
        <v>0</v>
      </c>
      <c r="I86" s="626">
        <v>500</v>
      </c>
      <c r="J86" s="396"/>
      <c r="K86" s="360">
        <f t="shared" si="52"/>
        <v>0</v>
      </c>
      <c r="L86" s="159">
        <f t="shared" si="93"/>
        <v>0</v>
      </c>
      <c r="M86" s="160">
        <f t="shared" si="53"/>
        <v>0</v>
      </c>
      <c r="N86" s="626">
        <v>950</v>
      </c>
      <c r="O86" s="396"/>
      <c r="P86" s="360">
        <f t="shared" si="54"/>
        <v>0</v>
      </c>
      <c r="Q86" s="159">
        <f t="shared" si="94"/>
        <v>0</v>
      </c>
      <c r="R86" s="160">
        <f t="shared" si="55"/>
        <v>0</v>
      </c>
      <c r="S86" s="626">
        <f t="shared" si="84"/>
        <v>1330</v>
      </c>
      <c r="T86" s="396"/>
      <c r="U86" s="360">
        <f t="shared" si="76"/>
        <v>0</v>
      </c>
      <c r="V86" s="159">
        <f t="shared" si="85"/>
        <v>0</v>
      </c>
      <c r="W86" s="160">
        <f t="shared" si="77"/>
        <v>0</v>
      </c>
      <c r="X86" s="127">
        <v>40</v>
      </c>
      <c r="Y86" s="510">
        <v>2000</v>
      </c>
      <c r="Z86" s="372"/>
      <c r="AA86" s="370">
        <f t="shared" si="59"/>
        <v>0</v>
      </c>
      <c r="AB86" s="162">
        <f t="shared" si="87"/>
        <v>0</v>
      </c>
      <c r="AC86" s="163">
        <f t="shared" si="60"/>
        <v>0</v>
      </c>
      <c r="AD86" s="127">
        <v>75</v>
      </c>
      <c r="AE86" s="510">
        <v>3200</v>
      </c>
      <c r="AF86" s="372"/>
      <c r="AG86" s="370">
        <f t="shared" si="56"/>
        <v>0</v>
      </c>
      <c r="AH86" s="162">
        <f t="shared" si="90"/>
        <v>0</v>
      </c>
      <c r="AI86" s="300">
        <f t="shared" si="61"/>
        <v>0</v>
      </c>
      <c r="AJ86" s="367"/>
    </row>
    <row r="87" spans="1:36" s="56" customFormat="1" ht="32" customHeight="1">
      <c r="A87" s="143" t="s">
        <v>199</v>
      </c>
      <c r="B87" s="131" t="s">
        <v>6</v>
      </c>
      <c r="C87" s="132" t="s">
        <v>23</v>
      </c>
      <c r="D87" s="626">
        <v>300</v>
      </c>
      <c r="E87" s="396"/>
      <c r="F87" s="360">
        <f t="shared" si="28"/>
        <v>0</v>
      </c>
      <c r="G87" s="159">
        <f t="shared" si="92"/>
        <v>0</v>
      </c>
      <c r="H87" s="160">
        <f t="shared" si="29"/>
        <v>0</v>
      </c>
      <c r="I87" s="626">
        <v>750</v>
      </c>
      <c r="J87" s="396"/>
      <c r="K87" s="360">
        <f t="shared" si="52"/>
        <v>0</v>
      </c>
      <c r="L87" s="159">
        <f t="shared" si="93"/>
        <v>0</v>
      </c>
      <c r="M87" s="160">
        <f t="shared" si="53"/>
        <v>0</v>
      </c>
      <c r="N87" s="626">
        <v>1400</v>
      </c>
      <c r="O87" s="396"/>
      <c r="P87" s="360">
        <f t="shared" si="54"/>
        <v>0</v>
      </c>
      <c r="Q87" s="159">
        <f t="shared" si="94"/>
        <v>0</v>
      </c>
      <c r="R87" s="160">
        <f t="shared" si="55"/>
        <v>0</v>
      </c>
      <c r="S87" s="626">
        <f t="shared" si="84"/>
        <v>1960</v>
      </c>
      <c r="T87" s="396"/>
      <c r="U87" s="360">
        <f t="shared" si="76"/>
        <v>0</v>
      </c>
      <c r="V87" s="159">
        <f t="shared" si="85"/>
        <v>0</v>
      </c>
      <c r="W87" s="160">
        <f t="shared" si="77"/>
        <v>0</v>
      </c>
      <c r="X87" s="127">
        <v>40</v>
      </c>
      <c r="Y87" s="510">
        <v>3400</v>
      </c>
      <c r="Z87" s="372"/>
      <c r="AA87" s="370">
        <f t="shared" si="59"/>
        <v>0</v>
      </c>
      <c r="AB87" s="162">
        <f t="shared" si="87"/>
        <v>0</v>
      </c>
      <c r="AC87" s="163">
        <f t="shared" si="60"/>
        <v>0</v>
      </c>
      <c r="AD87" s="127">
        <v>75</v>
      </c>
      <c r="AE87" s="510">
        <v>3900</v>
      </c>
      <c r="AF87" s="372"/>
      <c r="AG87" s="370">
        <f t="shared" si="56"/>
        <v>0</v>
      </c>
      <c r="AH87" s="162">
        <f t="shared" si="90"/>
        <v>0</v>
      </c>
      <c r="AI87" s="300">
        <f t="shared" si="61"/>
        <v>0</v>
      </c>
      <c r="AJ87" s="366"/>
    </row>
    <row r="88" spans="1:38" ht="32" customHeight="1">
      <c r="A88" s="143" t="s">
        <v>201</v>
      </c>
      <c r="B88" s="131" t="s">
        <v>69</v>
      </c>
      <c r="C88" s="132" t="s">
        <v>23</v>
      </c>
      <c r="D88" s="626">
        <v>300</v>
      </c>
      <c r="E88" s="396"/>
      <c r="F88" s="360">
        <f t="shared" si="28"/>
        <v>0</v>
      </c>
      <c r="G88" s="159">
        <f t="shared" si="92"/>
        <v>0</v>
      </c>
      <c r="H88" s="160">
        <f t="shared" si="29"/>
        <v>0</v>
      </c>
      <c r="I88" s="626">
        <v>750</v>
      </c>
      <c r="J88" s="399"/>
      <c r="K88" s="360">
        <f t="shared" si="52"/>
        <v>0</v>
      </c>
      <c r="L88" s="159">
        <f t="shared" si="93"/>
        <v>0</v>
      </c>
      <c r="M88" s="160">
        <f t="shared" si="53"/>
        <v>0</v>
      </c>
      <c r="N88" s="626">
        <v>1400</v>
      </c>
      <c r="O88" s="396"/>
      <c r="P88" s="360">
        <f t="shared" si="54"/>
        <v>0</v>
      </c>
      <c r="Q88" s="159">
        <f t="shared" si="94"/>
        <v>0</v>
      </c>
      <c r="R88" s="160">
        <f t="shared" si="55"/>
        <v>0</v>
      </c>
      <c r="S88" s="626">
        <f>(N88*2)-((N88*2)*30%)</f>
        <v>1960</v>
      </c>
      <c r="T88" s="396"/>
      <c r="U88" s="360">
        <f t="shared" si="76"/>
        <v>0</v>
      </c>
      <c r="V88" s="159">
        <f t="shared" si="85"/>
        <v>0</v>
      </c>
      <c r="W88" s="160">
        <f t="shared" si="77"/>
        <v>0</v>
      </c>
      <c r="X88" s="127">
        <v>25</v>
      </c>
      <c r="Y88" s="510">
        <v>1950</v>
      </c>
      <c r="Z88" s="372"/>
      <c r="AA88" s="370">
        <f t="shared" si="59"/>
        <v>0</v>
      </c>
      <c r="AB88" s="162">
        <f t="shared" si="87"/>
        <v>0</v>
      </c>
      <c r="AC88" s="163">
        <f t="shared" si="60"/>
        <v>0</v>
      </c>
      <c r="AD88" s="127">
        <v>50</v>
      </c>
      <c r="AE88" s="510">
        <v>3200</v>
      </c>
      <c r="AF88" s="372"/>
      <c r="AG88" s="370">
        <f t="shared" si="56"/>
        <v>0</v>
      </c>
      <c r="AH88" s="162">
        <f t="shared" si="90"/>
        <v>0</v>
      </c>
      <c r="AI88" s="300">
        <f t="shared" si="61"/>
        <v>0</v>
      </c>
      <c r="AJ88" s="367"/>
      <c r="AK88" s="5"/>
      <c r="AL88" s="5"/>
    </row>
    <row r="89" spans="1:36" s="56" customFormat="1" ht="32" customHeight="1" thickBot="1">
      <c r="A89" s="145" t="s">
        <v>202</v>
      </c>
      <c r="B89" s="664" t="s">
        <v>70</v>
      </c>
      <c r="C89" s="665" t="s">
        <v>23</v>
      </c>
      <c r="D89" s="688">
        <v>250</v>
      </c>
      <c r="E89" s="689"/>
      <c r="F89" s="690">
        <f t="shared" si="28"/>
        <v>0</v>
      </c>
      <c r="G89" s="675">
        <f t="shared" si="92"/>
        <v>0</v>
      </c>
      <c r="H89" s="691">
        <f t="shared" si="29"/>
        <v>0</v>
      </c>
      <c r="I89" s="688">
        <v>550</v>
      </c>
      <c r="J89" s="689"/>
      <c r="K89" s="690">
        <f t="shared" si="52"/>
        <v>0</v>
      </c>
      <c r="L89" s="675">
        <f t="shared" si="93"/>
        <v>0</v>
      </c>
      <c r="M89" s="691">
        <f t="shared" si="53"/>
        <v>0</v>
      </c>
      <c r="N89" s="688">
        <v>1000</v>
      </c>
      <c r="O89" s="689"/>
      <c r="P89" s="690">
        <f t="shared" si="54"/>
        <v>0</v>
      </c>
      <c r="Q89" s="675">
        <f t="shared" si="94"/>
        <v>0</v>
      </c>
      <c r="R89" s="691">
        <f t="shared" si="55"/>
        <v>0</v>
      </c>
      <c r="S89" s="688">
        <f t="shared" si="95" ref="S89:S99">(N89*2)-((N89*2)*30%)</f>
        <v>1400</v>
      </c>
      <c r="T89" s="689"/>
      <c r="U89" s="690">
        <f t="shared" si="76"/>
        <v>0</v>
      </c>
      <c r="V89" s="675">
        <f t="shared" si="85"/>
        <v>0</v>
      </c>
      <c r="W89" s="691">
        <f t="shared" si="77"/>
        <v>0</v>
      </c>
      <c r="X89" s="668">
        <v>40</v>
      </c>
      <c r="Y89" s="680">
        <v>2050</v>
      </c>
      <c r="Z89" s="692"/>
      <c r="AA89" s="693">
        <f t="shared" si="59"/>
        <v>0</v>
      </c>
      <c r="AB89" s="683">
        <f t="shared" si="87"/>
        <v>0</v>
      </c>
      <c r="AC89" s="694">
        <f t="shared" si="60"/>
        <v>0</v>
      </c>
      <c r="AD89" s="668">
        <v>75</v>
      </c>
      <c r="AE89" s="680">
        <v>3300</v>
      </c>
      <c r="AF89" s="692"/>
      <c r="AG89" s="693">
        <f t="shared" si="56"/>
        <v>0</v>
      </c>
      <c r="AH89" s="683">
        <f t="shared" si="90"/>
        <v>0</v>
      </c>
      <c r="AI89" s="695">
        <f t="shared" si="61"/>
        <v>0</v>
      </c>
      <c r="AJ89" s="378"/>
    </row>
    <row r="90" spans="1:38" ht="17" customHeight="1" thickBot="1">
      <c r="A90" s="172"/>
      <c r="B90" s="173"/>
      <c r="C90" s="173"/>
      <c r="D90" s="173"/>
      <c r="E90" s="173"/>
      <c r="F90" s="173"/>
      <c r="G90" s="173"/>
      <c r="H90" s="173"/>
      <c r="I90" s="173"/>
      <c r="J90" s="173"/>
      <c r="K90" s="173"/>
      <c r="L90" s="173"/>
      <c r="M90" s="173"/>
      <c r="N90" s="173"/>
      <c r="O90" s="173"/>
      <c r="P90" s="173"/>
      <c r="Q90" s="173"/>
      <c r="R90" s="173"/>
      <c r="S90" s="173"/>
      <c r="T90" s="173"/>
      <c r="U90" s="173"/>
      <c r="V90" s="173"/>
      <c r="W90" s="173"/>
      <c r="X90" s="173"/>
      <c r="Y90" s="173"/>
      <c r="Z90" s="173"/>
      <c r="AA90" s="173"/>
      <c r="AB90" s="173"/>
      <c r="AC90" s="173"/>
      <c r="AD90" s="173"/>
      <c r="AE90" s="173"/>
      <c r="AF90" s="173"/>
      <c r="AG90" s="173"/>
      <c r="AH90" s="173"/>
      <c r="AI90" s="173"/>
      <c r="AJ90" s="174"/>
      <c r="AK90" s="5"/>
      <c r="AL90" s="5"/>
    </row>
    <row r="91" spans="1:38" ht="40" customHeight="1" thickBot="1">
      <c r="A91" s="52" t="s">
        <v>126</v>
      </c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  <c r="AD91" s="101"/>
      <c r="AE91" s="83"/>
      <c r="AF91" s="83"/>
      <c r="AG91" s="83"/>
      <c r="AH91" s="83"/>
      <c r="AI91" s="101"/>
      <c r="AJ91" s="84"/>
      <c r="AK91" s="5"/>
      <c r="AL91" s="5"/>
    </row>
    <row r="92" spans="1:38" ht="32" customHeight="1">
      <c r="A92" s="142" t="s">
        <v>150</v>
      </c>
      <c r="B92" s="129" t="s">
        <v>67</v>
      </c>
      <c r="C92" s="130" t="s">
        <v>23</v>
      </c>
      <c r="D92" s="626">
        <v>300</v>
      </c>
      <c r="E92" s="395"/>
      <c r="F92" s="360">
        <f t="shared" si="96" ref="F92:F136">D92*E92</f>
        <v>0</v>
      </c>
      <c r="G92" s="159">
        <f t="shared" si="92"/>
        <v>0</v>
      </c>
      <c r="H92" s="160">
        <f t="shared" si="97" ref="H92:H136">E92*G92</f>
        <v>0</v>
      </c>
      <c r="I92" s="626">
        <v>550</v>
      </c>
      <c r="J92" s="398"/>
      <c r="K92" s="360">
        <f t="shared" si="52"/>
        <v>0</v>
      </c>
      <c r="L92" s="159">
        <f t="shared" si="93"/>
        <v>0</v>
      </c>
      <c r="M92" s="160">
        <f t="shared" si="53"/>
        <v>0</v>
      </c>
      <c r="N92" s="626">
        <v>1000</v>
      </c>
      <c r="O92" s="395"/>
      <c r="P92" s="360">
        <f t="shared" si="54"/>
        <v>0</v>
      </c>
      <c r="Q92" s="159">
        <f t="shared" si="94"/>
        <v>0</v>
      </c>
      <c r="R92" s="160">
        <f t="shared" si="55"/>
        <v>0</v>
      </c>
      <c r="S92" s="626">
        <f t="shared" si="95"/>
        <v>1400</v>
      </c>
      <c r="T92" s="395"/>
      <c r="U92" s="360">
        <f t="shared" si="98" ref="U92:U93">S92*T92</f>
        <v>0</v>
      </c>
      <c r="V92" s="159">
        <f t="shared" si="85"/>
        <v>0</v>
      </c>
      <c r="W92" s="160">
        <f t="shared" si="99" ref="W92:W93">T92*V92</f>
        <v>0</v>
      </c>
      <c r="X92" s="127">
        <v>25</v>
      </c>
      <c r="Y92" s="510">
        <v>1750</v>
      </c>
      <c r="Z92" s="371"/>
      <c r="AA92" s="370">
        <f t="shared" si="59"/>
        <v>0</v>
      </c>
      <c r="AB92" s="162">
        <f t="shared" si="87"/>
        <v>0</v>
      </c>
      <c r="AC92" s="163">
        <f t="shared" si="60"/>
        <v>0</v>
      </c>
      <c r="AD92" s="127">
        <v>50</v>
      </c>
      <c r="AE92" s="510">
        <v>2800</v>
      </c>
      <c r="AF92" s="371"/>
      <c r="AG92" s="370">
        <f t="shared" si="56"/>
        <v>0</v>
      </c>
      <c r="AH92" s="162">
        <f t="shared" si="90"/>
        <v>0</v>
      </c>
      <c r="AI92" s="300">
        <f t="shared" si="61"/>
        <v>0</v>
      </c>
      <c r="AJ92" s="369"/>
      <c r="AK92" s="5"/>
      <c r="AL92" s="5"/>
    </row>
    <row r="93" spans="1:38" ht="32" customHeight="1" thickBot="1">
      <c r="A93" s="145" t="s">
        <v>113</v>
      </c>
      <c r="B93" s="134" t="s">
        <v>94</v>
      </c>
      <c r="C93" s="135" t="s">
        <v>23</v>
      </c>
      <c r="D93" s="629">
        <v>250</v>
      </c>
      <c r="E93" s="397"/>
      <c r="F93" s="360">
        <f t="shared" si="96"/>
        <v>0</v>
      </c>
      <c r="G93" s="159">
        <f t="shared" si="92"/>
        <v>0</v>
      </c>
      <c r="H93" s="160">
        <f t="shared" si="97"/>
        <v>0</v>
      </c>
      <c r="I93" s="629">
        <v>400</v>
      </c>
      <c r="J93" s="397"/>
      <c r="K93" s="360">
        <f t="shared" si="52"/>
        <v>0</v>
      </c>
      <c r="L93" s="159">
        <f t="shared" si="93"/>
        <v>0</v>
      </c>
      <c r="M93" s="160">
        <f t="shared" si="53"/>
        <v>0</v>
      </c>
      <c r="N93" s="629">
        <v>700</v>
      </c>
      <c r="O93" s="397"/>
      <c r="P93" s="360">
        <f t="shared" si="54"/>
        <v>0</v>
      </c>
      <c r="Q93" s="159">
        <f t="shared" si="94"/>
        <v>0</v>
      </c>
      <c r="R93" s="160">
        <f t="shared" si="55"/>
        <v>0</v>
      </c>
      <c r="S93" s="626">
        <f t="shared" si="95"/>
        <v>980</v>
      </c>
      <c r="T93" s="397"/>
      <c r="U93" s="360">
        <f t="shared" si="98"/>
        <v>0</v>
      </c>
      <c r="V93" s="159">
        <f t="shared" si="85"/>
        <v>0</v>
      </c>
      <c r="W93" s="160">
        <f t="shared" si="99"/>
        <v>0</v>
      </c>
      <c r="X93" s="128">
        <v>50</v>
      </c>
      <c r="Y93" s="554">
        <v>1950</v>
      </c>
      <c r="Z93" s="373"/>
      <c r="AA93" s="370">
        <f t="shared" si="59"/>
        <v>0</v>
      </c>
      <c r="AB93" s="162">
        <f t="shared" si="87"/>
        <v>0</v>
      </c>
      <c r="AC93" s="163">
        <f t="shared" si="60"/>
        <v>0</v>
      </c>
      <c r="AD93" s="128">
        <v>75</v>
      </c>
      <c r="AE93" s="554">
        <v>2850</v>
      </c>
      <c r="AF93" s="373"/>
      <c r="AG93" s="370">
        <f t="shared" si="56"/>
        <v>0</v>
      </c>
      <c r="AH93" s="162">
        <f t="shared" si="90"/>
        <v>0</v>
      </c>
      <c r="AI93" s="300">
        <f t="shared" si="61"/>
        <v>0</v>
      </c>
      <c r="AJ93" s="378"/>
      <c r="AK93" s="5"/>
      <c r="AL93" s="5"/>
    </row>
    <row r="94" spans="1:38" ht="17" customHeight="1" thickBot="1">
      <c r="A94" s="147"/>
      <c r="B94" s="91"/>
      <c r="C94" s="173"/>
      <c r="D94" s="91"/>
      <c r="E94" s="173"/>
      <c r="F94" s="91"/>
      <c r="G94" s="173"/>
      <c r="H94" s="173"/>
      <c r="I94" s="91"/>
      <c r="J94" s="173"/>
      <c r="K94" s="91"/>
      <c r="L94" s="173"/>
      <c r="M94" s="173"/>
      <c r="N94" s="91"/>
      <c r="O94" s="173"/>
      <c r="P94" s="91"/>
      <c r="Q94" s="173"/>
      <c r="R94" s="173"/>
      <c r="S94" s="91"/>
      <c r="T94" s="173"/>
      <c r="U94" s="91"/>
      <c r="V94" s="173"/>
      <c r="W94" s="173"/>
      <c r="X94" s="173"/>
      <c r="Y94" s="91"/>
      <c r="Z94" s="173"/>
      <c r="AA94" s="91"/>
      <c r="AB94" s="173"/>
      <c r="AC94" s="173"/>
      <c r="AD94" s="173"/>
      <c r="AE94" s="91"/>
      <c r="AF94" s="173"/>
      <c r="AG94" s="173"/>
      <c r="AH94" s="91"/>
      <c r="AI94" s="173"/>
      <c r="AJ94" s="92"/>
      <c r="AK94" s="5"/>
      <c r="AL94" s="5"/>
    </row>
    <row r="95" spans="1:38" ht="40" customHeight="1" thickBot="1">
      <c r="A95" s="47" t="s">
        <v>39</v>
      </c>
      <c r="B95" s="48"/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  <c r="AA95" s="48"/>
      <c r="AB95" s="48"/>
      <c r="AC95" s="48"/>
      <c r="AD95" s="48"/>
      <c r="AE95" s="48"/>
      <c r="AF95" s="48"/>
      <c r="AG95" s="48"/>
      <c r="AH95" s="48"/>
      <c r="AI95" s="48"/>
      <c r="AJ95" s="49"/>
      <c r="AK95" s="5"/>
      <c r="AL95" s="5"/>
    </row>
    <row r="96" spans="1:36" s="56" customFormat="1" ht="32" customHeight="1">
      <c r="A96" s="143" t="s">
        <v>206</v>
      </c>
      <c r="B96" s="129" t="s">
        <v>9</v>
      </c>
      <c r="C96" s="130" t="s">
        <v>23</v>
      </c>
      <c r="D96" s="626">
        <v>300</v>
      </c>
      <c r="E96" s="395"/>
      <c r="F96" s="360">
        <f t="shared" si="96"/>
        <v>0</v>
      </c>
      <c r="G96" s="159">
        <f t="shared" si="92"/>
        <v>0</v>
      </c>
      <c r="H96" s="160">
        <f t="shared" si="97"/>
        <v>0</v>
      </c>
      <c r="I96" s="626">
        <v>550</v>
      </c>
      <c r="J96" s="395"/>
      <c r="K96" s="360">
        <f t="shared" si="52"/>
        <v>0</v>
      </c>
      <c r="L96" s="159">
        <f t="shared" si="93"/>
        <v>0</v>
      </c>
      <c r="M96" s="160">
        <f t="shared" si="53"/>
        <v>0</v>
      </c>
      <c r="N96" s="626">
        <v>1000</v>
      </c>
      <c r="O96" s="395"/>
      <c r="P96" s="360">
        <f t="shared" si="54"/>
        <v>0</v>
      </c>
      <c r="Q96" s="159">
        <f t="shared" si="94"/>
        <v>0</v>
      </c>
      <c r="R96" s="160">
        <f t="shared" si="55"/>
        <v>0</v>
      </c>
      <c r="S96" s="626">
        <f t="shared" si="95"/>
        <v>1400</v>
      </c>
      <c r="T96" s="395"/>
      <c r="U96" s="360">
        <f t="shared" si="100" ref="U96:U99">S96*T96</f>
        <v>0</v>
      </c>
      <c r="V96" s="159">
        <f t="shared" si="85"/>
        <v>0</v>
      </c>
      <c r="W96" s="160">
        <f t="shared" si="101" ref="W96:W99">T96*V96</f>
        <v>0</v>
      </c>
      <c r="X96" s="127">
        <v>50</v>
      </c>
      <c r="Y96" s="510">
        <v>2100</v>
      </c>
      <c r="Z96" s="371"/>
      <c r="AA96" s="370">
        <f t="shared" si="59"/>
        <v>0</v>
      </c>
      <c r="AB96" s="162">
        <f t="shared" si="87"/>
        <v>0</v>
      </c>
      <c r="AC96" s="163">
        <f t="shared" si="60"/>
        <v>0</v>
      </c>
      <c r="AD96" s="127">
        <v>75</v>
      </c>
      <c r="AE96" s="510">
        <v>3300</v>
      </c>
      <c r="AF96" s="371"/>
      <c r="AG96" s="370">
        <f t="shared" si="56"/>
        <v>0</v>
      </c>
      <c r="AH96" s="162">
        <f t="shared" si="90"/>
        <v>0</v>
      </c>
      <c r="AI96" s="300">
        <f t="shared" si="61"/>
        <v>0</v>
      </c>
      <c r="AJ96" s="369"/>
    </row>
    <row r="97" spans="1:36" s="56" customFormat="1" ht="32" customHeight="1">
      <c r="A97" s="143" t="s">
        <v>207</v>
      </c>
      <c r="B97" s="131" t="s">
        <v>71</v>
      </c>
      <c r="C97" s="132" t="s">
        <v>23</v>
      </c>
      <c r="D97" s="626">
        <v>300</v>
      </c>
      <c r="E97" s="396"/>
      <c r="F97" s="360">
        <f t="shared" si="96"/>
        <v>0</v>
      </c>
      <c r="G97" s="159">
        <f t="shared" si="92"/>
        <v>0</v>
      </c>
      <c r="H97" s="160">
        <f t="shared" si="97"/>
        <v>0</v>
      </c>
      <c r="I97" s="626">
        <v>650</v>
      </c>
      <c r="J97" s="399"/>
      <c r="K97" s="360">
        <f t="shared" si="52"/>
        <v>0</v>
      </c>
      <c r="L97" s="159">
        <f t="shared" si="93"/>
        <v>0</v>
      </c>
      <c r="M97" s="160">
        <f t="shared" si="53"/>
        <v>0</v>
      </c>
      <c r="N97" s="626">
        <v>1250</v>
      </c>
      <c r="O97" s="396"/>
      <c r="P97" s="360">
        <f t="shared" si="54"/>
        <v>0</v>
      </c>
      <c r="Q97" s="159">
        <f t="shared" si="94"/>
        <v>0</v>
      </c>
      <c r="R97" s="160">
        <f t="shared" si="55"/>
        <v>0</v>
      </c>
      <c r="S97" s="626">
        <f t="shared" si="95"/>
        <v>1750</v>
      </c>
      <c r="T97" s="396"/>
      <c r="U97" s="360">
        <f t="shared" si="100"/>
        <v>0</v>
      </c>
      <c r="V97" s="159">
        <f t="shared" si="85"/>
        <v>0</v>
      </c>
      <c r="W97" s="160">
        <f t="shared" si="101"/>
        <v>0</v>
      </c>
      <c r="X97" s="127">
        <v>50</v>
      </c>
      <c r="Y97" s="510">
        <v>2350</v>
      </c>
      <c r="Z97" s="372"/>
      <c r="AA97" s="370">
        <f t="shared" si="59"/>
        <v>0</v>
      </c>
      <c r="AB97" s="162">
        <f t="shared" si="87"/>
        <v>0</v>
      </c>
      <c r="AC97" s="163">
        <f t="shared" si="60"/>
        <v>0</v>
      </c>
      <c r="AD97" s="127">
        <v>75</v>
      </c>
      <c r="AE97" s="510">
        <v>3700</v>
      </c>
      <c r="AF97" s="372"/>
      <c r="AG97" s="370">
        <f t="shared" si="56"/>
        <v>0</v>
      </c>
      <c r="AH97" s="162">
        <f t="shared" si="90"/>
        <v>0</v>
      </c>
      <c r="AI97" s="300">
        <f t="shared" si="61"/>
        <v>0</v>
      </c>
      <c r="AJ97" s="366"/>
    </row>
    <row r="98" spans="1:38" ht="32" customHeight="1">
      <c r="A98" s="143" t="s">
        <v>208</v>
      </c>
      <c r="B98" s="131" t="s">
        <v>72</v>
      </c>
      <c r="C98" s="132" t="s">
        <v>23</v>
      </c>
      <c r="D98" s="626">
        <v>300</v>
      </c>
      <c r="E98" s="396"/>
      <c r="F98" s="360">
        <f t="shared" si="96"/>
        <v>0</v>
      </c>
      <c r="G98" s="159">
        <f t="shared" si="92"/>
        <v>0</v>
      </c>
      <c r="H98" s="160">
        <f t="shared" si="97"/>
        <v>0</v>
      </c>
      <c r="I98" s="626">
        <v>650</v>
      </c>
      <c r="J98" s="396"/>
      <c r="K98" s="360">
        <f t="shared" si="52"/>
        <v>0</v>
      </c>
      <c r="L98" s="159">
        <f t="shared" si="93"/>
        <v>0</v>
      </c>
      <c r="M98" s="160">
        <f t="shared" si="53"/>
        <v>0</v>
      </c>
      <c r="N98" s="626">
        <v>1250</v>
      </c>
      <c r="O98" s="396"/>
      <c r="P98" s="360">
        <f t="shared" si="54"/>
        <v>0</v>
      </c>
      <c r="Q98" s="159">
        <f t="shared" si="94"/>
        <v>0</v>
      </c>
      <c r="R98" s="160">
        <f t="shared" si="55"/>
        <v>0</v>
      </c>
      <c r="S98" s="626">
        <f t="shared" si="95"/>
        <v>1750</v>
      </c>
      <c r="T98" s="396"/>
      <c r="U98" s="360">
        <f t="shared" si="100"/>
        <v>0</v>
      </c>
      <c r="V98" s="159">
        <f t="shared" si="85"/>
        <v>0</v>
      </c>
      <c r="W98" s="160">
        <f t="shared" si="101"/>
        <v>0</v>
      </c>
      <c r="X98" s="127">
        <v>75</v>
      </c>
      <c r="Y98" s="510">
        <v>3000</v>
      </c>
      <c r="Z98" s="372"/>
      <c r="AA98" s="370">
        <f t="shared" si="59"/>
        <v>0</v>
      </c>
      <c r="AB98" s="162">
        <f t="shared" si="87"/>
        <v>0</v>
      </c>
      <c r="AC98" s="163">
        <f t="shared" si="60"/>
        <v>0</v>
      </c>
      <c r="AD98" s="127">
        <v>125</v>
      </c>
      <c r="AE98" s="510">
        <v>4950</v>
      </c>
      <c r="AF98" s="372"/>
      <c r="AG98" s="370">
        <f t="shared" si="56"/>
        <v>0</v>
      </c>
      <c r="AH98" s="162">
        <f t="shared" si="90"/>
        <v>0</v>
      </c>
      <c r="AI98" s="300">
        <f t="shared" si="61"/>
        <v>0</v>
      </c>
      <c r="AJ98" s="367"/>
      <c r="AK98" s="5"/>
      <c r="AL98" s="5"/>
    </row>
    <row r="99" spans="1:38" ht="32" customHeight="1" thickBot="1">
      <c r="A99" s="145" t="s">
        <v>73</v>
      </c>
      <c r="B99" s="134" t="s">
        <v>74</v>
      </c>
      <c r="C99" s="135" t="s">
        <v>23</v>
      </c>
      <c r="D99" s="629">
        <v>800</v>
      </c>
      <c r="E99" s="397"/>
      <c r="F99" s="360">
        <f t="shared" si="96"/>
        <v>0</v>
      </c>
      <c r="G99" s="159">
        <f t="shared" si="92"/>
        <v>0</v>
      </c>
      <c r="H99" s="160">
        <f t="shared" si="97"/>
        <v>0</v>
      </c>
      <c r="I99" s="629">
        <v>2200</v>
      </c>
      <c r="J99" s="397"/>
      <c r="K99" s="360">
        <f t="shared" si="52"/>
        <v>0</v>
      </c>
      <c r="L99" s="159">
        <f t="shared" si="93"/>
        <v>0</v>
      </c>
      <c r="M99" s="160">
        <f t="shared" si="53"/>
        <v>0</v>
      </c>
      <c r="N99" s="629">
        <v>4000</v>
      </c>
      <c r="O99" s="397"/>
      <c r="P99" s="360">
        <f t="shared" si="54"/>
        <v>0</v>
      </c>
      <c r="Q99" s="159">
        <f t="shared" si="94"/>
        <v>0</v>
      </c>
      <c r="R99" s="160">
        <f t="shared" si="55"/>
        <v>0</v>
      </c>
      <c r="S99" s="626">
        <f t="shared" si="95"/>
        <v>5600</v>
      </c>
      <c r="T99" s="397"/>
      <c r="U99" s="360">
        <f t="shared" si="100"/>
        <v>0</v>
      </c>
      <c r="V99" s="159">
        <f t="shared" si="85"/>
        <v>0</v>
      </c>
      <c r="W99" s="160">
        <f t="shared" si="101"/>
        <v>0</v>
      </c>
      <c r="X99" s="128">
        <v>75</v>
      </c>
      <c r="Y99" s="554">
        <v>7100</v>
      </c>
      <c r="Z99" s="373"/>
      <c r="AA99" s="370">
        <f t="shared" si="59"/>
        <v>0</v>
      </c>
      <c r="AB99" s="162">
        <f t="shared" si="87"/>
        <v>0</v>
      </c>
      <c r="AC99" s="163">
        <f t="shared" si="60"/>
        <v>0</v>
      </c>
      <c r="AD99" s="128">
        <v>115</v>
      </c>
      <c r="AE99" s="554">
        <v>11000</v>
      </c>
      <c r="AF99" s="373"/>
      <c r="AG99" s="370">
        <f t="shared" si="56"/>
        <v>0</v>
      </c>
      <c r="AH99" s="162">
        <f t="shared" si="90"/>
        <v>0</v>
      </c>
      <c r="AI99" s="300">
        <f t="shared" si="61"/>
        <v>0</v>
      </c>
      <c r="AJ99" s="377" t="s">
        <v>103</v>
      </c>
      <c r="AK99" s="5"/>
      <c r="AL99" s="5"/>
    </row>
    <row r="100" spans="1:38" ht="17" customHeight="1" thickBot="1">
      <c r="A100" s="147"/>
      <c r="B100" s="91"/>
      <c r="C100" s="173"/>
      <c r="D100" s="91"/>
      <c r="E100" s="173"/>
      <c r="F100" s="91"/>
      <c r="G100" s="173"/>
      <c r="H100" s="173"/>
      <c r="I100" s="91"/>
      <c r="J100" s="173"/>
      <c r="K100" s="91"/>
      <c r="L100" s="173"/>
      <c r="M100" s="173"/>
      <c r="N100" s="91"/>
      <c r="O100" s="173"/>
      <c r="P100" s="91"/>
      <c r="Q100" s="173"/>
      <c r="R100" s="173"/>
      <c r="S100" s="91"/>
      <c r="T100" s="173"/>
      <c r="U100" s="91"/>
      <c r="V100" s="173"/>
      <c r="W100" s="173"/>
      <c r="X100" s="173"/>
      <c r="Y100" s="91"/>
      <c r="Z100" s="173"/>
      <c r="AA100" s="173"/>
      <c r="AB100" s="91"/>
      <c r="AC100" s="173"/>
      <c r="AD100" s="173"/>
      <c r="AE100" s="91"/>
      <c r="AF100" s="173"/>
      <c r="AG100" s="173"/>
      <c r="AH100" s="91"/>
      <c r="AI100" s="173"/>
      <c r="AJ100" s="92"/>
      <c r="AK100" s="5"/>
      <c r="AL100" s="5"/>
    </row>
    <row r="101" spans="1:38" ht="40" customHeight="1" thickBot="1">
      <c r="A101" s="47" t="s">
        <v>40</v>
      </c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  <c r="AA101" s="48"/>
      <c r="AB101" s="48"/>
      <c r="AC101" s="48"/>
      <c r="AD101" s="48"/>
      <c r="AE101" s="48"/>
      <c r="AF101" s="48"/>
      <c r="AG101" s="48"/>
      <c r="AH101" s="48"/>
      <c r="AI101" s="48"/>
      <c r="AJ101" s="49"/>
      <c r="AK101" s="5"/>
      <c r="AL101" s="5"/>
    </row>
    <row r="102" spans="1:38" ht="32" customHeight="1">
      <c r="A102" s="142" t="s">
        <v>76</v>
      </c>
      <c r="B102" s="129"/>
      <c r="C102" s="130" t="s">
        <v>91</v>
      </c>
      <c r="D102" s="626">
        <v>250</v>
      </c>
      <c r="E102" s="395"/>
      <c r="F102" s="360">
        <f t="shared" si="96"/>
        <v>0</v>
      </c>
      <c r="G102" s="159">
        <f t="shared" si="92"/>
        <v>0</v>
      </c>
      <c r="H102" s="160">
        <f t="shared" si="97"/>
        <v>0</v>
      </c>
      <c r="I102" s="626">
        <v>500</v>
      </c>
      <c r="J102" s="398"/>
      <c r="K102" s="360">
        <f t="shared" si="52"/>
        <v>0</v>
      </c>
      <c r="L102" s="159">
        <f t="shared" si="93"/>
        <v>0</v>
      </c>
      <c r="M102" s="160">
        <f t="shared" si="53"/>
        <v>0</v>
      </c>
      <c r="N102" s="626">
        <v>900</v>
      </c>
      <c r="O102" s="395"/>
      <c r="P102" s="360">
        <f t="shared" si="54"/>
        <v>0</v>
      </c>
      <c r="Q102" s="159">
        <f t="shared" si="94"/>
        <v>0</v>
      </c>
      <c r="R102" s="160">
        <f t="shared" si="55"/>
        <v>0</v>
      </c>
      <c r="S102" s="626">
        <f t="shared" si="102" ref="S102:S115">(N102*2)-((N102*2)*30%)</f>
        <v>1260</v>
      </c>
      <c r="T102" s="395"/>
      <c r="U102" s="360">
        <f t="shared" si="103" ref="U102:U104">S102*T102</f>
        <v>0</v>
      </c>
      <c r="V102" s="159">
        <f t="shared" si="85"/>
        <v>0</v>
      </c>
      <c r="W102" s="160">
        <f t="shared" si="104" ref="W102:W104">T102*V102</f>
        <v>0</v>
      </c>
      <c r="X102" s="127">
        <v>35</v>
      </c>
      <c r="Y102" s="510">
        <v>1900</v>
      </c>
      <c r="Z102" s="371"/>
      <c r="AA102" s="370">
        <f t="shared" si="59"/>
        <v>0</v>
      </c>
      <c r="AB102" s="162">
        <f t="shared" si="87"/>
        <v>0</v>
      </c>
      <c r="AC102" s="163">
        <f t="shared" si="60"/>
        <v>0</v>
      </c>
      <c r="AD102" s="127">
        <v>65</v>
      </c>
      <c r="AE102" s="510">
        <v>3000</v>
      </c>
      <c r="AF102" s="371"/>
      <c r="AG102" s="370">
        <f t="shared" si="56"/>
        <v>0</v>
      </c>
      <c r="AH102" s="162">
        <f t="shared" si="90"/>
        <v>0</v>
      </c>
      <c r="AI102" s="300">
        <f t="shared" si="61"/>
        <v>0</v>
      </c>
      <c r="AJ102" s="369"/>
      <c r="AK102" s="5"/>
      <c r="AL102" s="5"/>
    </row>
    <row r="103" spans="1:38" ht="32" customHeight="1">
      <c r="A103" s="143" t="s">
        <v>106</v>
      </c>
      <c r="B103" s="131"/>
      <c r="C103" s="132" t="s">
        <v>91</v>
      </c>
      <c r="D103" s="626">
        <v>250</v>
      </c>
      <c r="E103" s="396"/>
      <c r="F103" s="360">
        <f t="shared" si="96"/>
        <v>0</v>
      </c>
      <c r="G103" s="159">
        <f t="shared" si="92"/>
        <v>0</v>
      </c>
      <c r="H103" s="160">
        <f t="shared" si="97"/>
        <v>0</v>
      </c>
      <c r="I103" s="626">
        <v>400</v>
      </c>
      <c r="J103" s="396"/>
      <c r="K103" s="360">
        <f t="shared" si="52"/>
        <v>0</v>
      </c>
      <c r="L103" s="159">
        <f t="shared" si="93"/>
        <v>0</v>
      </c>
      <c r="M103" s="160">
        <f t="shared" si="53"/>
        <v>0</v>
      </c>
      <c r="N103" s="626">
        <v>700</v>
      </c>
      <c r="O103" s="396"/>
      <c r="P103" s="360">
        <f t="shared" si="54"/>
        <v>0</v>
      </c>
      <c r="Q103" s="159">
        <f t="shared" si="94"/>
        <v>0</v>
      </c>
      <c r="R103" s="160">
        <f t="shared" si="55"/>
        <v>0</v>
      </c>
      <c r="S103" s="626">
        <f t="shared" si="102"/>
        <v>980</v>
      </c>
      <c r="T103" s="396"/>
      <c r="U103" s="360">
        <f t="shared" si="103"/>
        <v>0</v>
      </c>
      <c r="V103" s="159">
        <f t="shared" si="85"/>
        <v>0</v>
      </c>
      <c r="W103" s="160">
        <f t="shared" si="104"/>
        <v>0</v>
      </c>
      <c r="X103" s="127">
        <v>35</v>
      </c>
      <c r="Y103" s="510">
        <v>1750</v>
      </c>
      <c r="Z103" s="372"/>
      <c r="AA103" s="370">
        <f t="shared" si="59"/>
        <v>0</v>
      </c>
      <c r="AB103" s="162">
        <f t="shared" si="87"/>
        <v>0</v>
      </c>
      <c r="AC103" s="163">
        <f t="shared" si="60"/>
        <v>0</v>
      </c>
      <c r="AD103" s="127">
        <v>65</v>
      </c>
      <c r="AE103" s="510">
        <v>2700</v>
      </c>
      <c r="AF103" s="372"/>
      <c r="AG103" s="370">
        <f t="shared" si="56"/>
        <v>0</v>
      </c>
      <c r="AH103" s="162">
        <f t="shared" si="90"/>
        <v>0</v>
      </c>
      <c r="AI103" s="300">
        <f t="shared" si="61"/>
        <v>0</v>
      </c>
      <c r="AJ103" s="367"/>
      <c r="AK103" s="5"/>
      <c r="AL103" s="5"/>
    </row>
    <row r="104" spans="1:36" s="56" customFormat="1" ht="32" customHeight="1" thickBot="1">
      <c r="A104" s="145" t="s">
        <v>75</v>
      </c>
      <c r="B104" s="134"/>
      <c r="C104" s="135" t="s">
        <v>91</v>
      </c>
      <c r="D104" s="629">
        <v>250</v>
      </c>
      <c r="E104" s="397"/>
      <c r="F104" s="360">
        <f t="shared" si="96"/>
        <v>0</v>
      </c>
      <c r="G104" s="159">
        <f t="shared" si="92"/>
        <v>0</v>
      </c>
      <c r="H104" s="160">
        <f t="shared" si="97"/>
        <v>0</v>
      </c>
      <c r="I104" s="629">
        <v>450</v>
      </c>
      <c r="J104" s="397"/>
      <c r="K104" s="360">
        <f t="shared" si="52"/>
        <v>0</v>
      </c>
      <c r="L104" s="159">
        <f t="shared" si="93"/>
        <v>0</v>
      </c>
      <c r="M104" s="160">
        <f t="shared" si="53"/>
        <v>0</v>
      </c>
      <c r="N104" s="629">
        <v>800</v>
      </c>
      <c r="O104" s="397"/>
      <c r="P104" s="360">
        <f t="shared" si="54"/>
        <v>0</v>
      </c>
      <c r="Q104" s="159">
        <f t="shared" si="94"/>
        <v>0</v>
      </c>
      <c r="R104" s="160">
        <f t="shared" si="55"/>
        <v>0</v>
      </c>
      <c r="S104" s="626">
        <f t="shared" si="102"/>
        <v>1120</v>
      </c>
      <c r="T104" s="397"/>
      <c r="U104" s="360">
        <f t="shared" si="103"/>
        <v>0</v>
      </c>
      <c r="V104" s="159">
        <f t="shared" si="85"/>
        <v>0</v>
      </c>
      <c r="W104" s="160">
        <f t="shared" si="104"/>
        <v>0</v>
      </c>
      <c r="X104" s="128">
        <v>35</v>
      </c>
      <c r="Y104" s="554">
        <v>1800</v>
      </c>
      <c r="Z104" s="373"/>
      <c r="AA104" s="370">
        <f t="shared" si="59"/>
        <v>0</v>
      </c>
      <c r="AB104" s="162">
        <f t="shared" si="87"/>
        <v>0</v>
      </c>
      <c r="AC104" s="163">
        <f t="shared" si="60"/>
        <v>0</v>
      </c>
      <c r="AD104" s="128">
        <v>65</v>
      </c>
      <c r="AE104" s="554">
        <v>2900</v>
      </c>
      <c r="AF104" s="373"/>
      <c r="AG104" s="370">
        <f t="shared" si="56"/>
        <v>0</v>
      </c>
      <c r="AH104" s="162">
        <f t="shared" si="90"/>
        <v>0</v>
      </c>
      <c r="AI104" s="300">
        <f t="shared" si="61"/>
        <v>0</v>
      </c>
      <c r="AJ104" s="377"/>
    </row>
    <row r="105" spans="1:38" ht="17" customHeight="1" thickBot="1">
      <c r="A105" s="172"/>
      <c r="B105" s="173"/>
      <c r="C105" s="173"/>
      <c r="D105" s="91"/>
      <c r="E105" s="173"/>
      <c r="F105" s="91"/>
      <c r="G105" s="173"/>
      <c r="H105" s="173"/>
      <c r="I105" s="91"/>
      <c r="J105" s="173"/>
      <c r="K105" s="173"/>
      <c r="L105" s="91"/>
      <c r="M105" s="173"/>
      <c r="N105" s="173"/>
      <c r="O105" s="173"/>
      <c r="P105" s="91"/>
      <c r="Q105" s="173"/>
      <c r="R105" s="173"/>
      <c r="S105" s="91"/>
      <c r="T105" s="173"/>
      <c r="U105" s="91"/>
      <c r="V105" s="173"/>
      <c r="W105" s="173"/>
      <c r="X105" s="173"/>
      <c r="Y105" s="91"/>
      <c r="Z105" s="173"/>
      <c r="AA105" s="173"/>
      <c r="AB105" s="91"/>
      <c r="AC105" s="173"/>
      <c r="AD105" s="173"/>
      <c r="AE105" s="91"/>
      <c r="AF105" s="173"/>
      <c r="AG105" s="173"/>
      <c r="AH105" s="91"/>
      <c r="AI105" s="173"/>
      <c r="AJ105" s="174"/>
      <c r="AK105" s="5"/>
      <c r="AL105" s="5"/>
    </row>
    <row r="106" spans="1:38" ht="40" customHeight="1" thickBot="1">
      <c r="A106" s="47" t="s">
        <v>41</v>
      </c>
      <c r="B106" s="48"/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/>
      <c r="AH106" s="48"/>
      <c r="AI106" s="48"/>
      <c r="AJ106" s="49"/>
      <c r="AK106" s="5"/>
      <c r="AL106" s="5"/>
    </row>
    <row r="107" spans="1:38" ht="32" customHeight="1">
      <c r="A107" s="142" t="s">
        <v>79</v>
      </c>
      <c r="B107" s="129" t="s">
        <v>97</v>
      </c>
      <c r="C107" s="130" t="s">
        <v>91</v>
      </c>
      <c r="D107" s="630">
        <v>250</v>
      </c>
      <c r="E107" s="395"/>
      <c r="F107" s="360">
        <f t="shared" si="96"/>
        <v>0</v>
      </c>
      <c r="G107" s="159">
        <f t="shared" si="92"/>
        <v>0</v>
      </c>
      <c r="H107" s="160">
        <f t="shared" si="97"/>
        <v>0</v>
      </c>
      <c r="I107" s="630">
        <v>350</v>
      </c>
      <c r="J107" s="398"/>
      <c r="K107" s="360">
        <f t="shared" si="52"/>
        <v>0</v>
      </c>
      <c r="L107" s="159">
        <f t="shared" si="93"/>
        <v>0</v>
      </c>
      <c r="M107" s="160">
        <f t="shared" si="53"/>
        <v>0</v>
      </c>
      <c r="N107" s="630">
        <v>550</v>
      </c>
      <c r="O107" s="395"/>
      <c r="P107" s="360">
        <f t="shared" si="54"/>
        <v>0</v>
      </c>
      <c r="Q107" s="159">
        <f t="shared" si="94"/>
        <v>0</v>
      </c>
      <c r="R107" s="160">
        <f t="shared" si="55"/>
        <v>0</v>
      </c>
      <c r="S107" s="626">
        <f t="shared" si="102"/>
        <v>770</v>
      </c>
      <c r="T107" s="395"/>
      <c r="U107" s="360">
        <f t="shared" si="105" ref="U107:U115">S107*T107</f>
        <v>0</v>
      </c>
      <c r="V107" s="159">
        <f t="shared" si="85"/>
        <v>0</v>
      </c>
      <c r="W107" s="160">
        <f t="shared" si="106" ref="W107:W115">T107*V107</f>
        <v>0</v>
      </c>
      <c r="X107" s="250">
        <v>50</v>
      </c>
      <c r="Y107" s="556">
        <v>1800</v>
      </c>
      <c r="Z107" s="371"/>
      <c r="AA107" s="370">
        <f t="shared" si="59"/>
        <v>0</v>
      </c>
      <c r="AB107" s="162">
        <f t="shared" si="87"/>
        <v>0</v>
      </c>
      <c r="AC107" s="163">
        <f t="shared" si="60"/>
        <v>0</v>
      </c>
      <c r="AD107" s="250">
        <v>75</v>
      </c>
      <c r="AE107" s="556">
        <v>2600</v>
      </c>
      <c r="AF107" s="374"/>
      <c r="AG107" s="370">
        <f t="shared" si="56"/>
        <v>0</v>
      </c>
      <c r="AH107" s="162">
        <f t="shared" si="90"/>
        <v>0</v>
      </c>
      <c r="AI107" s="300">
        <f t="shared" si="61"/>
        <v>0</v>
      </c>
      <c r="AJ107" s="369"/>
      <c r="AK107" s="5"/>
      <c r="AL107" s="5"/>
    </row>
    <row r="108" spans="1:38" ht="32" customHeight="1">
      <c r="A108" s="143" t="s">
        <v>80</v>
      </c>
      <c r="B108" s="131" t="s">
        <v>98</v>
      </c>
      <c r="C108" s="132" t="s">
        <v>91</v>
      </c>
      <c r="D108" s="626">
        <v>250</v>
      </c>
      <c r="E108" s="396"/>
      <c r="F108" s="360">
        <f t="shared" si="96"/>
        <v>0</v>
      </c>
      <c r="G108" s="159">
        <f t="shared" si="92"/>
        <v>0</v>
      </c>
      <c r="H108" s="160">
        <f t="shared" si="97"/>
        <v>0</v>
      </c>
      <c r="I108" s="626">
        <v>350</v>
      </c>
      <c r="J108" s="396"/>
      <c r="K108" s="360">
        <f t="shared" si="52"/>
        <v>0</v>
      </c>
      <c r="L108" s="159">
        <f t="shared" si="93"/>
        <v>0</v>
      </c>
      <c r="M108" s="160">
        <f t="shared" si="53"/>
        <v>0</v>
      </c>
      <c r="N108" s="626">
        <v>550</v>
      </c>
      <c r="O108" s="396"/>
      <c r="P108" s="360">
        <f t="shared" si="54"/>
        <v>0</v>
      </c>
      <c r="Q108" s="159">
        <f t="shared" si="94"/>
        <v>0</v>
      </c>
      <c r="R108" s="160">
        <f t="shared" si="55"/>
        <v>0</v>
      </c>
      <c r="S108" s="626">
        <f t="shared" si="102"/>
        <v>770</v>
      </c>
      <c r="T108" s="396"/>
      <c r="U108" s="360">
        <f t="shared" si="105"/>
        <v>0</v>
      </c>
      <c r="V108" s="159">
        <f t="shared" si="85"/>
        <v>0</v>
      </c>
      <c r="W108" s="160">
        <f t="shared" si="106"/>
        <v>0</v>
      </c>
      <c r="X108" s="127">
        <v>50</v>
      </c>
      <c r="Y108" s="510">
        <v>1800</v>
      </c>
      <c r="Z108" s="372"/>
      <c r="AA108" s="370">
        <f t="shared" si="59"/>
        <v>0</v>
      </c>
      <c r="AB108" s="162">
        <f t="shared" si="87"/>
        <v>0</v>
      </c>
      <c r="AC108" s="163">
        <f t="shared" si="60"/>
        <v>0</v>
      </c>
      <c r="AD108" s="127">
        <v>75</v>
      </c>
      <c r="AE108" s="510">
        <v>2600</v>
      </c>
      <c r="AF108" s="375"/>
      <c r="AG108" s="370">
        <f t="shared" si="56"/>
        <v>0</v>
      </c>
      <c r="AH108" s="162">
        <f t="shared" si="90"/>
        <v>0</v>
      </c>
      <c r="AI108" s="300">
        <f t="shared" si="61"/>
        <v>0</v>
      </c>
      <c r="AJ108" s="366"/>
      <c r="AK108" s="5"/>
      <c r="AL108" s="5"/>
    </row>
    <row r="109" spans="1:38" ht="32" customHeight="1">
      <c r="A109" s="143" t="s">
        <v>81</v>
      </c>
      <c r="B109" s="131" t="s">
        <v>95</v>
      </c>
      <c r="C109" s="132" t="s">
        <v>91</v>
      </c>
      <c r="D109" s="626">
        <v>250</v>
      </c>
      <c r="E109" s="396"/>
      <c r="F109" s="360">
        <f t="shared" si="96"/>
        <v>0</v>
      </c>
      <c r="G109" s="159">
        <f t="shared" si="92"/>
        <v>0</v>
      </c>
      <c r="H109" s="160">
        <f t="shared" si="97"/>
        <v>0</v>
      </c>
      <c r="I109" s="626">
        <v>350</v>
      </c>
      <c r="J109" s="396"/>
      <c r="K109" s="360">
        <f t="shared" si="52"/>
        <v>0</v>
      </c>
      <c r="L109" s="159">
        <f t="shared" si="93"/>
        <v>0</v>
      </c>
      <c r="M109" s="160">
        <f t="shared" si="53"/>
        <v>0</v>
      </c>
      <c r="N109" s="626">
        <v>600</v>
      </c>
      <c r="O109" s="396"/>
      <c r="P109" s="360">
        <f t="shared" si="54"/>
        <v>0</v>
      </c>
      <c r="Q109" s="159">
        <f t="shared" si="94"/>
        <v>0</v>
      </c>
      <c r="R109" s="160">
        <f t="shared" si="55"/>
        <v>0</v>
      </c>
      <c r="S109" s="626">
        <f t="shared" si="102"/>
        <v>840</v>
      </c>
      <c r="T109" s="396"/>
      <c r="U109" s="360">
        <f t="shared" si="105"/>
        <v>0</v>
      </c>
      <c r="V109" s="159">
        <f t="shared" si="85"/>
        <v>0</v>
      </c>
      <c r="W109" s="160">
        <f t="shared" si="106"/>
        <v>0</v>
      </c>
      <c r="X109" s="127">
        <v>50</v>
      </c>
      <c r="Y109" s="510">
        <v>1850</v>
      </c>
      <c r="Z109" s="372"/>
      <c r="AA109" s="370">
        <f t="shared" si="59"/>
        <v>0</v>
      </c>
      <c r="AB109" s="162">
        <f t="shared" si="87"/>
        <v>0</v>
      </c>
      <c r="AC109" s="163">
        <f t="shared" si="60"/>
        <v>0</v>
      </c>
      <c r="AD109" s="127">
        <v>75</v>
      </c>
      <c r="AE109" s="510">
        <v>2700</v>
      </c>
      <c r="AF109" s="375"/>
      <c r="AG109" s="370">
        <f t="shared" si="56"/>
        <v>0</v>
      </c>
      <c r="AH109" s="162">
        <f t="shared" si="90"/>
        <v>0</v>
      </c>
      <c r="AI109" s="300">
        <f t="shared" si="61"/>
        <v>0</v>
      </c>
      <c r="AJ109" s="367"/>
      <c r="AK109" s="5"/>
      <c r="AL109" s="5"/>
    </row>
    <row r="110" spans="1:38" ht="32" customHeight="1">
      <c r="A110" s="143" t="s">
        <v>135</v>
      </c>
      <c r="B110" s="131" t="s">
        <v>77</v>
      </c>
      <c r="C110" s="132" t="s">
        <v>91</v>
      </c>
      <c r="D110" s="626">
        <v>250</v>
      </c>
      <c r="E110" s="396"/>
      <c r="F110" s="360">
        <f t="shared" si="96"/>
        <v>0</v>
      </c>
      <c r="G110" s="159">
        <f t="shared" si="92"/>
        <v>0</v>
      </c>
      <c r="H110" s="160">
        <f t="shared" si="97"/>
        <v>0</v>
      </c>
      <c r="I110" s="626">
        <v>350</v>
      </c>
      <c r="J110" s="399"/>
      <c r="K110" s="360">
        <f t="shared" si="52"/>
        <v>0</v>
      </c>
      <c r="L110" s="159">
        <f t="shared" si="93"/>
        <v>0</v>
      </c>
      <c r="M110" s="160">
        <f t="shared" si="53"/>
        <v>0</v>
      </c>
      <c r="N110" s="626">
        <v>550</v>
      </c>
      <c r="O110" s="396"/>
      <c r="P110" s="360">
        <f t="shared" si="54"/>
        <v>0</v>
      </c>
      <c r="Q110" s="159">
        <f t="shared" si="94"/>
        <v>0</v>
      </c>
      <c r="R110" s="160">
        <f t="shared" si="55"/>
        <v>0</v>
      </c>
      <c r="S110" s="626">
        <f t="shared" si="102"/>
        <v>770</v>
      </c>
      <c r="T110" s="396"/>
      <c r="U110" s="360">
        <f t="shared" si="105"/>
        <v>0</v>
      </c>
      <c r="V110" s="159">
        <f t="shared" si="85"/>
        <v>0</v>
      </c>
      <c r="W110" s="160">
        <f t="shared" si="106"/>
        <v>0</v>
      </c>
      <c r="X110" s="127">
        <v>35</v>
      </c>
      <c r="Y110" s="510">
        <v>1650</v>
      </c>
      <c r="Z110" s="372"/>
      <c r="AA110" s="370">
        <f t="shared" si="59"/>
        <v>0</v>
      </c>
      <c r="AB110" s="162">
        <f t="shared" si="87"/>
        <v>0</v>
      </c>
      <c r="AC110" s="163">
        <f t="shared" si="60"/>
        <v>0</v>
      </c>
      <c r="AD110" s="127">
        <v>65</v>
      </c>
      <c r="AE110" s="510">
        <v>2500</v>
      </c>
      <c r="AF110" s="375"/>
      <c r="AG110" s="370">
        <f t="shared" si="56"/>
        <v>0</v>
      </c>
      <c r="AH110" s="162">
        <f t="shared" si="90"/>
        <v>0</v>
      </c>
      <c r="AI110" s="300">
        <f t="shared" si="61"/>
        <v>0</v>
      </c>
      <c r="AJ110" s="367"/>
      <c r="AK110" s="5"/>
      <c r="AL110" s="5"/>
    </row>
    <row r="111" spans="1:38" ht="32" customHeight="1">
      <c r="A111" s="143" t="s">
        <v>82</v>
      </c>
      <c r="B111" s="131" t="s">
        <v>93</v>
      </c>
      <c r="C111" s="132" t="s">
        <v>91</v>
      </c>
      <c r="D111" s="626">
        <v>250</v>
      </c>
      <c r="E111" s="396"/>
      <c r="F111" s="360">
        <f t="shared" si="96"/>
        <v>0</v>
      </c>
      <c r="G111" s="159">
        <f t="shared" si="92"/>
        <v>0</v>
      </c>
      <c r="H111" s="160">
        <f t="shared" si="97"/>
        <v>0</v>
      </c>
      <c r="I111" s="626">
        <v>350</v>
      </c>
      <c r="J111" s="396"/>
      <c r="K111" s="360">
        <f t="shared" si="52"/>
        <v>0</v>
      </c>
      <c r="L111" s="159">
        <f t="shared" si="93"/>
        <v>0</v>
      </c>
      <c r="M111" s="160">
        <f t="shared" si="53"/>
        <v>0</v>
      </c>
      <c r="N111" s="626">
        <v>650</v>
      </c>
      <c r="O111" s="396"/>
      <c r="P111" s="360">
        <f t="shared" si="54"/>
        <v>0</v>
      </c>
      <c r="Q111" s="159">
        <f t="shared" si="94"/>
        <v>0</v>
      </c>
      <c r="R111" s="160">
        <f t="shared" si="55"/>
        <v>0</v>
      </c>
      <c r="S111" s="626">
        <f t="shared" si="102"/>
        <v>910</v>
      </c>
      <c r="T111" s="396"/>
      <c r="U111" s="360">
        <f t="shared" si="105"/>
        <v>0</v>
      </c>
      <c r="V111" s="159">
        <f t="shared" si="85"/>
        <v>0</v>
      </c>
      <c r="W111" s="160">
        <f t="shared" si="106"/>
        <v>0</v>
      </c>
      <c r="X111" s="127">
        <v>50</v>
      </c>
      <c r="Y111" s="510">
        <v>1900</v>
      </c>
      <c r="Z111" s="372"/>
      <c r="AA111" s="370">
        <f t="shared" si="59"/>
        <v>0</v>
      </c>
      <c r="AB111" s="162">
        <f t="shared" si="87"/>
        <v>0</v>
      </c>
      <c r="AC111" s="163">
        <f t="shared" si="60"/>
        <v>0</v>
      </c>
      <c r="AD111" s="127">
        <v>75</v>
      </c>
      <c r="AE111" s="510">
        <v>2800</v>
      </c>
      <c r="AF111" s="375"/>
      <c r="AG111" s="370">
        <f t="shared" si="56"/>
        <v>0</v>
      </c>
      <c r="AH111" s="162">
        <f t="shared" si="90"/>
        <v>0</v>
      </c>
      <c r="AI111" s="300">
        <f t="shared" si="61"/>
        <v>0</v>
      </c>
      <c r="AJ111" s="367"/>
      <c r="AK111" s="5"/>
      <c r="AL111" s="5"/>
    </row>
    <row r="112" spans="1:38" ht="32" customHeight="1">
      <c r="A112" s="143" t="s">
        <v>133</v>
      </c>
      <c r="B112" s="131" t="s">
        <v>129</v>
      </c>
      <c r="C112" s="132" t="s">
        <v>91</v>
      </c>
      <c r="D112" s="630">
        <v>250</v>
      </c>
      <c r="E112" s="396"/>
      <c r="F112" s="360">
        <f t="shared" si="96"/>
        <v>0</v>
      </c>
      <c r="G112" s="159">
        <f t="shared" si="92"/>
        <v>0</v>
      </c>
      <c r="H112" s="160">
        <f t="shared" si="97"/>
        <v>0</v>
      </c>
      <c r="I112" s="630">
        <v>450</v>
      </c>
      <c r="J112" s="396"/>
      <c r="K112" s="360">
        <f t="shared" si="52"/>
        <v>0</v>
      </c>
      <c r="L112" s="159">
        <f t="shared" si="93"/>
        <v>0</v>
      </c>
      <c r="M112" s="160">
        <f t="shared" si="53"/>
        <v>0</v>
      </c>
      <c r="N112" s="630">
        <v>850</v>
      </c>
      <c r="O112" s="396"/>
      <c r="P112" s="360">
        <f t="shared" si="54"/>
        <v>0</v>
      </c>
      <c r="Q112" s="159">
        <f t="shared" si="94"/>
        <v>0</v>
      </c>
      <c r="R112" s="160">
        <f t="shared" si="55"/>
        <v>0</v>
      </c>
      <c r="S112" s="626">
        <f t="shared" si="102"/>
        <v>1190</v>
      </c>
      <c r="T112" s="396"/>
      <c r="U112" s="360">
        <f t="shared" si="105"/>
        <v>0</v>
      </c>
      <c r="V112" s="159">
        <f t="shared" si="85"/>
        <v>0</v>
      </c>
      <c r="W112" s="160">
        <f t="shared" si="106"/>
        <v>0</v>
      </c>
      <c r="X112" s="250">
        <v>30</v>
      </c>
      <c r="Y112" s="556">
        <v>1800</v>
      </c>
      <c r="Z112" s="372"/>
      <c r="AA112" s="370">
        <f t="shared" si="59"/>
        <v>0</v>
      </c>
      <c r="AB112" s="162">
        <f t="shared" si="87"/>
        <v>0</v>
      </c>
      <c r="AC112" s="163">
        <f t="shared" si="60"/>
        <v>0</v>
      </c>
      <c r="AD112" s="250">
        <v>50</v>
      </c>
      <c r="AE112" s="556">
        <v>2650</v>
      </c>
      <c r="AF112" s="375"/>
      <c r="AG112" s="370">
        <f t="shared" si="56"/>
        <v>0</v>
      </c>
      <c r="AH112" s="162">
        <f t="shared" si="90"/>
        <v>0</v>
      </c>
      <c r="AI112" s="300">
        <f t="shared" si="61"/>
        <v>0</v>
      </c>
      <c r="AJ112" s="367"/>
      <c r="AK112" s="5"/>
      <c r="AL112" s="5"/>
    </row>
    <row r="113" spans="1:38" ht="32" customHeight="1">
      <c r="A113" s="143" t="s">
        <v>170</v>
      </c>
      <c r="B113" s="131" t="s">
        <v>130</v>
      </c>
      <c r="C113" s="132" t="s">
        <v>91</v>
      </c>
      <c r="D113" s="626">
        <v>250</v>
      </c>
      <c r="E113" s="396"/>
      <c r="F113" s="360">
        <f t="shared" si="96"/>
        <v>0</v>
      </c>
      <c r="G113" s="159">
        <f t="shared" si="92"/>
        <v>0</v>
      </c>
      <c r="H113" s="160">
        <f t="shared" si="97"/>
        <v>0</v>
      </c>
      <c r="I113" s="626">
        <v>450</v>
      </c>
      <c r="J113" s="399"/>
      <c r="K113" s="360">
        <f t="shared" si="52"/>
        <v>0</v>
      </c>
      <c r="L113" s="159">
        <f t="shared" si="93"/>
        <v>0</v>
      </c>
      <c r="M113" s="160">
        <f t="shared" si="53"/>
        <v>0</v>
      </c>
      <c r="N113" s="626">
        <v>850</v>
      </c>
      <c r="O113" s="396"/>
      <c r="P113" s="360">
        <f t="shared" si="54"/>
        <v>0</v>
      </c>
      <c r="Q113" s="159">
        <f t="shared" si="94"/>
        <v>0</v>
      </c>
      <c r="R113" s="160">
        <f t="shared" si="55"/>
        <v>0</v>
      </c>
      <c r="S113" s="626">
        <f t="shared" si="102"/>
        <v>1190</v>
      </c>
      <c r="T113" s="396"/>
      <c r="U113" s="360">
        <f t="shared" si="105"/>
        <v>0</v>
      </c>
      <c r="V113" s="159">
        <f t="shared" si="85"/>
        <v>0</v>
      </c>
      <c r="W113" s="160">
        <f t="shared" si="106"/>
        <v>0</v>
      </c>
      <c r="X113" s="127">
        <v>40</v>
      </c>
      <c r="Y113" s="510">
        <v>1950</v>
      </c>
      <c r="Z113" s="372"/>
      <c r="AA113" s="370">
        <f t="shared" si="59"/>
        <v>0</v>
      </c>
      <c r="AB113" s="162">
        <f t="shared" si="87"/>
        <v>0</v>
      </c>
      <c r="AC113" s="163">
        <f t="shared" si="60"/>
        <v>0</v>
      </c>
      <c r="AD113" s="127">
        <v>75</v>
      </c>
      <c r="AE113" s="510">
        <v>3050</v>
      </c>
      <c r="AF113" s="375"/>
      <c r="AG113" s="370">
        <f t="shared" si="56"/>
        <v>0</v>
      </c>
      <c r="AH113" s="162">
        <f t="shared" si="90"/>
        <v>0</v>
      </c>
      <c r="AI113" s="300">
        <f t="shared" si="61"/>
        <v>0</v>
      </c>
      <c r="AJ113" s="366"/>
      <c r="AK113" s="5"/>
      <c r="AL113" s="5"/>
    </row>
    <row r="114" spans="1:38" ht="32" customHeight="1">
      <c r="A114" s="143" t="s">
        <v>134</v>
      </c>
      <c r="B114" s="131" t="s">
        <v>131</v>
      </c>
      <c r="C114" s="132" t="s">
        <v>91</v>
      </c>
      <c r="D114" s="626">
        <v>250</v>
      </c>
      <c r="E114" s="396"/>
      <c r="F114" s="360">
        <f t="shared" si="96"/>
        <v>0</v>
      </c>
      <c r="G114" s="159">
        <f t="shared" si="92"/>
        <v>0</v>
      </c>
      <c r="H114" s="160">
        <f t="shared" si="97"/>
        <v>0</v>
      </c>
      <c r="I114" s="626">
        <v>400</v>
      </c>
      <c r="J114" s="396"/>
      <c r="K114" s="360">
        <f t="shared" si="52"/>
        <v>0</v>
      </c>
      <c r="L114" s="159">
        <f t="shared" si="93"/>
        <v>0</v>
      </c>
      <c r="M114" s="160">
        <f t="shared" si="53"/>
        <v>0</v>
      </c>
      <c r="N114" s="626">
        <v>750</v>
      </c>
      <c r="O114" s="396"/>
      <c r="P114" s="360">
        <f t="shared" si="54"/>
        <v>0</v>
      </c>
      <c r="Q114" s="159">
        <f t="shared" si="94"/>
        <v>0</v>
      </c>
      <c r="R114" s="160">
        <f t="shared" si="55"/>
        <v>0</v>
      </c>
      <c r="S114" s="626">
        <f t="shared" si="102"/>
        <v>1050</v>
      </c>
      <c r="T114" s="396"/>
      <c r="U114" s="360">
        <f t="shared" si="105"/>
        <v>0</v>
      </c>
      <c r="V114" s="159">
        <f t="shared" si="85"/>
        <v>0</v>
      </c>
      <c r="W114" s="160">
        <f t="shared" si="106"/>
        <v>0</v>
      </c>
      <c r="X114" s="127">
        <v>30</v>
      </c>
      <c r="Y114" s="510">
        <v>1700</v>
      </c>
      <c r="Z114" s="372"/>
      <c r="AA114" s="370">
        <f t="shared" si="59"/>
        <v>0</v>
      </c>
      <c r="AB114" s="162">
        <f t="shared" si="87"/>
        <v>0</v>
      </c>
      <c r="AC114" s="163">
        <f t="shared" si="60"/>
        <v>0</v>
      </c>
      <c r="AD114" s="127">
        <v>50</v>
      </c>
      <c r="AE114" s="510">
        <v>2550</v>
      </c>
      <c r="AF114" s="375"/>
      <c r="AG114" s="370">
        <f t="shared" si="56"/>
        <v>0</v>
      </c>
      <c r="AH114" s="162">
        <f t="shared" si="90"/>
        <v>0</v>
      </c>
      <c r="AI114" s="300">
        <f t="shared" si="61"/>
        <v>0</v>
      </c>
      <c r="AJ114" s="367"/>
      <c r="AK114" s="5"/>
      <c r="AL114" s="5"/>
    </row>
    <row r="115" spans="1:38" ht="32" customHeight="1" thickBot="1">
      <c r="A115" s="145" t="s">
        <v>78</v>
      </c>
      <c r="B115" s="134" t="s">
        <v>96</v>
      </c>
      <c r="C115" s="135" t="s">
        <v>91</v>
      </c>
      <c r="D115" s="629">
        <v>250</v>
      </c>
      <c r="E115" s="397"/>
      <c r="F115" s="360">
        <f t="shared" si="96"/>
        <v>0</v>
      </c>
      <c r="G115" s="159">
        <f t="shared" si="92"/>
        <v>0</v>
      </c>
      <c r="H115" s="160">
        <f t="shared" si="97"/>
        <v>0</v>
      </c>
      <c r="I115" s="629">
        <v>350</v>
      </c>
      <c r="J115" s="397"/>
      <c r="K115" s="360">
        <f t="shared" si="52"/>
        <v>0</v>
      </c>
      <c r="L115" s="159">
        <f t="shared" si="93"/>
        <v>0</v>
      </c>
      <c r="M115" s="160">
        <f t="shared" si="53"/>
        <v>0</v>
      </c>
      <c r="N115" s="629">
        <v>550</v>
      </c>
      <c r="O115" s="397"/>
      <c r="P115" s="360">
        <f t="shared" si="54"/>
        <v>0</v>
      </c>
      <c r="Q115" s="159">
        <f t="shared" si="94"/>
        <v>0</v>
      </c>
      <c r="R115" s="160">
        <f t="shared" si="55"/>
        <v>0</v>
      </c>
      <c r="S115" s="626">
        <f t="shared" si="102"/>
        <v>770</v>
      </c>
      <c r="T115" s="397"/>
      <c r="U115" s="360">
        <f t="shared" si="105"/>
        <v>0</v>
      </c>
      <c r="V115" s="159">
        <f t="shared" si="85"/>
        <v>0</v>
      </c>
      <c r="W115" s="160">
        <f t="shared" si="106"/>
        <v>0</v>
      </c>
      <c r="X115" s="128">
        <v>35</v>
      </c>
      <c r="Y115" s="554">
        <v>1650</v>
      </c>
      <c r="Z115" s="373"/>
      <c r="AA115" s="370">
        <f t="shared" si="59"/>
        <v>0</v>
      </c>
      <c r="AB115" s="162">
        <f t="shared" si="87"/>
        <v>0</v>
      </c>
      <c r="AC115" s="163">
        <f t="shared" si="60"/>
        <v>0</v>
      </c>
      <c r="AD115" s="128">
        <v>65</v>
      </c>
      <c r="AE115" s="554">
        <v>2500</v>
      </c>
      <c r="AF115" s="376"/>
      <c r="AG115" s="370">
        <f t="shared" si="56"/>
        <v>0</v>
      </c>
      <c r="AH115" s="162">
        <f t="shared" si="90"/>
        <v>0</v>
      </c>
      <c r="AI115" s="300">
        <f t="shared" si="61"/>
        <v>0</v>
      </c>
      <c r="AJ115" s="368"/>
      <c r="AK115" s="5"/>
      <c r="AL115" s="5"/>
    </row>
    <row r="116" spans="1:38" ht="17" customHeight="1" thickBot="1">
      <c r="A116" s="172"/>
      <c r="B116" s="173"/>
      <c r="C116" s="173"/>
      <c r="D116" s="173"/>
      <c r="E116" s="173"/>
      <c r="F116" s="173"/>
      <c r="G116" s="173"/>
      <c r="H116" s="173"/>
      <c r="I116" s="173"/>
      <c r="J116" s="173"/>
      <c r="K116" s="173"/>
      <c r="L116" s="173"/>
      <c r="M116" s="173"/>
      <c r="N116" s="173"/>
      <c r="O116" s="173"/>
      <c r="P116" s="173"/>
      <c r="Q116" s="173"/>
      <c r="R116" s="173"/>
      <c r="S116" s="173"/>
      <c r="T116" s="173"/>
      <c r="U116" s="173"/>
      <c r="V116" s="173"/>
      <c r="W116" s="173"/>
      <c r="X116" s="173"/>
      <c r="Y116" s="173"/>
      <c r="Z116" s="173"/>
      <c r="AA116" s="173"/>
      <c r="AB116" s="173"/>
      <c r="AC116" s="173"/>
      <c r="AD116" s="173"/>
      <c r="AE116" s="173"/>
      <c r="AF116" s="173"/>
      <c r="AG116" s="173"/>
      <c r="AH116" s="173"/>
      <c r="AI116" s="173"/>
      <c r="AJ116" s="174"/>
      <c r="AK116" s="5"/>
      <c r="AL116" s="5"/>
    </row>
    <row r="117" spans="1:38" ht="40" customHeight="1" thickBot="1">
      <c r="A117" s="179" t="s">
        <v>29</v>
      </c>
      <c r="B117" s="70"/>
      <c r="C117" s="70"/>
      <c r="D117" s="70"/>
      <c r="E117" s="70"/>
      <c r="F117" s="70"/>
      <c r="G117" s="70"/>
      <c r="H117" s="70"/>
      <c r="I117" s="70"/>
      <c r="J117" s="70"/>
      <c r="K117" s="70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  <c r="AD117" s="70"/>
      <c r="AE117" s="70"/>
      <c r="AF117" s="70"/>
      <c r="AG117" s="70"/>
      <c r="AH117" s="70"/>
      <c r="AI117" s="70"/>
      <c r="AJ117" s="71"/>
      <c r="AK117" s="5"/>
      <c r="AL117" s="5"/>
    </row>
    <row r="118" spans="1:38" ht="32" customHeight="1">
      <c r="A118" s="142" t="s">
        <v>83</v>
      </c>
      <c r="B118" s="129" t="s">
        <v>100</v>
      </c>
      <c r="C118" s="130" t="s">
        <v>24</v>
      </c>
      <c r="D118" s="630">
        <v>250</v>
      </c>
      <c r="E118" s="395"/>
      <c r="F118" s="360">
        <f t="shared" si="96"/>
        <v>0</v>
      </c>
      <c r="G118" s="159">
        <f t="shared" si="92"/>
        <v>0</v>
      </c>
      <c r="H118" s="160">
        <f t="shared" si="97"/>
        <v>0</v>
      </c>
      <c r="I118" s="630">
        <v>350</v>
      </c>
      <c r="J118" s="398"/>
      <c r="K118" s="360">
        <f t="shared" si="52"/>
        <v>0</v>
      </c>
      <c r="L118" s="159">
        <f t="shared" si="93"/>
        <v>0</v>
      </c>
      <c r="M118" s="160">
        <f t="shared" si="53"/>
        <v>0</v>
      </c>
      <c r="N118" s="630">
        <v>550</v>
      </c>
      <c r="O118" s="395"/>
      <c r="P118" s="360">
        <f t="shared" si="54"/>
        <v>0</v>
      </c>
      <c r="Q118" s="159">
        <f t="shared" si="94"/>
        <v>0</v>
      </c>
      <c r="R118" s="160">
        <f t="shared" si="55"/>
        <v>0</v>
      </c>
      <c r="S118" s="626">
        <f t="shared" si="107" ref="S118:S125">(N118*2)-((N118*2)*30%)</f>
        <v>770</v>
      </c>
      <c r="T118" s="395"/>
      <c r="U118" s="360">
        <f t="shared" si="108" ref="U118:U125">S118*T118</f>
        <v>0</v>
      </c>
      <c r="V118" s="159">
        <f t="shared" si="85"/>
        <v>0</v>
      </c>
      <c r="W118" s="160">
        <f t="shared" si="109" ref="W118:W125">T118*V118</f>
        <v>0</v>
      </c>
      <c r="X118" s="250">
        <v>50</v>
      </c>
      <c r="Y118" s="556">
        <v>1800</v>
      </c>
      <c r="Z118" s="371"/>
      <c r="AA118" s="370">
        <f t="shared" si="59"/>
        <v>0</v>
      </c>
      <c r="AB118" s="162">
        <f t="shared" si="87"/>
        <v>0</v>
      </c>
      <c r="AC118" s="163">
        <f t="shared" si="60"/>
        <v>0</v>
      </c>
      <c r="AD118" s="250">
        <v>100</v>
      </c>
      <c r="AE118" s="556">
        <v>2900</v>
      </c>
      <c r="AF118" s="371"/>
      <c r="AG118" s="370">
        <f t="shared" si="56"/>
        <v>0</v>
      </c>
      <c r="AH118" s="162">
        <f t="shared" si="90"/>
        <v>0</v>
      </c>
      <c r="AI118" s="300">
        <f t="shared" si="61"/>
        <v>0</v>
      </c>
      <c r="AJ118" s="369"/>
      <c r="AK118" s="5"/>
      <c r="AL118" s="5"/>
    </row>
    <row r="119" spans="1:38" ht="32" customHeight="1">
      <c r="A119" s="143" t="s">
        <v>84</v>
      </c>
      <c r="B119" s="131" t="s">
        <v>99</v>
      </c>
      <c r="C119" s="132" t="s">
        <v>24</v>
      </c>
      <c r="D119" s="626">
        <v>250</v>
      </c>
      <c r="E119" s="396"/>
      <c r="F119" s="360">
        <f t="shared" si="96"/>
        <v>0</v>
      </c>
      <c r="G119" s="159">
        <f t="shared" si="92"/>
        <v>0</v>
      </c>
      <c r="H119" s="160">
        <f t="shared" si="97"/>
        <v>0</v>
      </c>
      <c r="I119" s="626">
        <v>400</v>
      </c>
      <c r="J119" s="396"/>
      <c r="K119" s="360">
        <f t="shared" si="52"/>
        <v>0</v>
      </c>
      <c r="L119" s="159">
        <f t="shared" si="93"/>
        <v>0</v>
      </c>
      <c r="M119" s="160">
        <f t="shared" si="53"/>
        <v>0</v>
      </c>
      <c r="N119" s="626">
        <v>700</v>
      </c>
      <c r="O119" s="396"/>
      <c r="P119" s="360">
        <f t="shared" si="54"/>
        <v>0</v>
      </c>
      <c r="Q119" s="159">
        <f t="shared" si="94"/>
        <v>0</v>
      </c>
      <c r="R119" s="160">
        <f t="shared" si="55"/>
        <v>0</v>
      </c>
      <c r="S119" s="626">
        <f t="shared" si="107"/>
        <v>980</v>
      </c>
      <c r="T119" s="396"/>
      <c r="U119" s="360">
        <f t="shared" si="108"/>
        <v>0</v>
      </c>
      <c r="V119" s="159">
        <f t="shared" si="85"/>
        <v>0</v>
      </c>
      <c r="W119" s="160">
        <f t="shared" si="109"/>
        <v>0</v>
      </c>
      <c r="X119" s="127">
        <v>50</v>
      </c>
      <c r="Y119" s="510">
        <v>1950</v>
      </c>
      <c r="Z119" s="372"/>
      <c r="AA119" s="370">
        <f t="shared" si="59"/>
        <v>0</v>
      </c>
      <c r="AB119" s="162">
        <f t="shared" si="87"/>
        <v>0</v>
      </c>
      <c r="AC119" s="163">
        <f t="shared" si="60"/>
        <v>0</v>
      </c>
      <c r="AD119" s="127">
        <v>100</v>
      </c>
      <c r="AE119" s="510">
        <v>3200</v>
      </c>
      <c r="AF119" s="372"/>
      <c r="AG119" s="370">
        <f t="shared" si="56"/>
        <v>0</v>
      </c>
      <c r="AH119" s="162">
        <f t="shared" si="90"/>
        <v>0</v>
      </c>
      <c r="AI119" s="300">
        <f t="shared" si="61"/>
        <v>0</v>
      </c>
      <c r="AJ119" s="366"/>
      <c r="AK119" s="5"/>
      <c r="AL119" s="5"/>
    </row>
    <row r="120" spans="1:38" ht="32" customHeight="1">
      <c r="A120" s="143" t="s">
        <v>127</v>
      </c>
      <c r="B120" s="131" t="s">
        <v>132</v>
      </c>
      <c r="C120" s="132" t="s">
        <v>24</v>
      </c>
      <c r="D120" s="626">
        <v>250</v>
      </c>
      <c r="E120" s="396"/>
      <c r="F120" s="360">
        <f t="shared" si="96"/>
        <v>0</v>
      </c>
      <c r="G120" s="159">
        <f t="shared" si="92"/>
        <v>0</v>
      </c>
      <c r="H120" s="160">
        <f t="shared" si="97"/>
        <v>0</v>
      </c>
      <c r="I120" s="626">
        <v>350</v>
      </c>
      <c r="J120" s="396"/>
      <c r="K120" s="360">
        <f t="shared" si="52"/>
        <v>0</v>
      </c>
      <c r="L120" s="159">
        <f t="shared" si="93"/>
        <v>0</v>
      </c>
      <c r="M120" s="160">
        <f t="shared" si="53"/>
        <v>0</v>
      </c>
      <c r="N120" s="626">
        <v>650</v>
      </c>
      <c r="O120" s="396"/>
      <c r="P120" s="360">
        <f t="shared" si="54"/>
        <v>0</v>
      </c>
      <c r="Q120" s="159">
        <f t="shared" si="94"/>
        <v>0</v>
      </c>
      <c r="R120" s="160">
        <f t="shared" si="55"/>
        <v>0</v>
      </c>
      <c r="S120" s="626">
        <f t="shared" si="107"/>
        <v>910</v>
      </c>
      <c r="T120" s="396"/>
      <c r="U120" s="360">
        <f t="shared" si="108"/>
        <v>0</v>
      </c>
      <c r="V120" s="159">
        <f t="shared" si="85"/>
        <v>0</v>
      </c>
      <c r="W120" s="160">
        <f t="shared" si="109"/>
        <v>0</v>
      </c>
      <c r="X120" s="127">
        <v>25</v>
      </c>
      <c r="Y120" s="510">
        <v>1600</v>
      </c>
      <c r="Z120" s="372"/>
      <c r="AA120" s="370">
        <f t="shared" si="59"/>
        <v>0</v>
      </c>
      <c r="AB120" s="162">
        <f t="shared" si="87"/>
        <v>0</v>
      </c>
      <c r="AC120" s="163">
        <f t="shared" si="60"/>
        <v>0</v>
      </c>
      <c r="AD120" s="127">
        <v>50</v>
      </c>
      <c r="AE120" s="510">
        <v>2500</v>
      </c>
      <c r="AF120" s="372"/>
      <c r="AG120" s="370">
        <f t="shared" si="56"/>
        <v>0</v>
      </c>
      <c r="AH120" s="162">
        <f t="shared" si="90"/>
        <v>0</v>
      </c>
      <c r="AI120" s="300">
        <f t="shared" si="61"/>
        <v>0</v>
      </c>
      <c r="AJ120" s="366"/>
      <c r="AK120" s="5"/>
      <c r="AL120" s="5"/>
    </row>
    <row r="121" spans="1:38" ht="32" customHeight="1">
      <c r="A121" s="143" t="s">
        <v>105</v>
      </c>
      <c r="B121" s="131" t="s">
        <v>212</v>
      </c>
      <c r="C121" s="132" t="s">
        <v>24</v>
      </c>
      <c r="D121" s="626">
        <v>250</v>
      </c>
      <c r="E121" s="396"/>
      <c r="F121" s="360">
        <f t="shared" si="96"/>
        <v>0</v>
      </c>
      <c r="G121" s="159">
        <f t="shared" si="92"/>
        <v>0</v>
      </c>
      <c r="H121" s="160">
        <f t="shared" si="97"/>
        <v>0</v>
      </c>
      <c r="I121" s="626">
        <v>350</v>
      </c>
      <c r="J121" s="399"/>
      <c r="K121" s="360">
        <f t="shared" si="52"/>
        <v>0</v>
      </c>
      <c r="L121" s="159">
        <f t="shared" si="93"/>
        <v>0</v>
      </c>
      <c r="M121" s="160">
        <f t="shared" si="53"/>
        <v>0</v>
      </c>
      <c r="N121" s="626">
        <v>600</v>
      </c>
      <c r="O121" s="396"/>
      <c r="P121" s="360">
        <f t="shared" si="54"/>
        <v>0</v>
      </c>
      <c r="Q121" s="159">
        <f t="shared" si="94"/>
        <v>0</v>
      </c>
      <c r="R121" s="160">
        <f t="shared" si="55"/>
        <v>0</v>
      </c>
      <c r="S121" s="626">
        <f t="shared" si="107"/>
        <v>840</v>
      </c>
      <c r="T121" s="396"/>
      <c r="U121" s="360">
        <f t="shared" si="108"/>
        <v>0</v>
      </c>
      <c r="V121" s="159">
        <f t="shared" si="85"/>
        <v>0</v>
      </c>
      <c r="W121" s="160">
        <f t="shared" si="109"/>
        <v>0</v>
      </c>
      <c r="X121" s="127">
        <v>75</v>
      </c>
      <c r="Y121" s="510">
        <v>2150</v>
      </c>
      <c r="Z121" s="372"/>
      <c r="AA121" s="370">
        <f t="shared" si="59"/>
        <v>0</v>
      </c>
      <c r="AB121" s="162">
        <f t="shared" si="87"/>
        <v>0</v>
      </c>
      <c r="AC121" s="163">
        <f t="shared" si="60"/>
        <v>0</v>
      </c>
      <c r="AD121" s="127">
        <v>125</v>
      </c>
      <c r="AE121" s="510">
        <v>3300</v>
      </c>
      <c r="AF121" s="372"/>
      <c r="AG121" s="370">
        <f t="shared" si="56"/>
        <v>0</v>
      </c>
      <c r="AH121" s="162">
        <f t="shared" si="90"/>
        <v>0</v>
      </c>
      <c r="AI121" s="300">
        <f t="shared" si="61"/>
        <v>0</v>
      </c>
      <c r="AJ121" s="366"/>
      <c r="AK121" s="5"/>
      <c r="AL121" s="5"/>
    </row>
    <row r="122" spans="1:38" ht="32" customHeight="1">
      <c r="A122" s="143" t="s">
        <v>30</v>
      </c>
      <c r="B122" s="131" t="s">
        <v>31</v>
      </c>
      <c r="C122" s="132" t="s">
        <v>23</v>
      </c>
      <c r="D122" s="626">
        <v>250</v>
      </c>
      <c r="E122" s="396"/>
      <c r="F122" s="360">
        <f t="shared" si="96"/>
        <v>0</v>
      </c>
      <c r="G122" s="159">
        <f t="shared" si="92"/>
        <v>0</v>
      </c>
      <c r="H122" s="160">
        <f t="shared" si="97"/>
        <v>0</v>
      </c>
      <c r="I122" s="626">
        <v>400</v>
      </c>
      <c r="J122" s="396"/>
      <c r="K122" s="360">
        <f t="shared" si="52"/>
        <v>0</v>
      </c>
      <c r="L122" s="159">
        <f t="shared" si="93"/>
        <v>0</v>
      </c>
      <c r="M122" s="160">
        <f t="shared" si="53"/>
        <v>0</v>
      </c>
      <c r="N122" s="626">
        <v>750</v>
      </c>
      <c r="O122" s="396"/>
      <c r="P122" s="360">
        <f t="shared" si="54"/>
        <v>0</v>
      </c>
      <c r="Q122" s="159">
        <f t="shared" si="94"/>
        <v>0</v>
      </c>
      <c r="R122" s="160">
        <f t="shared" si="55"/>
        <v>0</v>
      </c>
      <c r="S122" s="626">
        <f t="shared" si="107"/>
        <v>1050</v>
      </c>
      <c r="T122" s="396"/>
      <c r="U122" s="360">
        <f t="shared" si="108"/>
        <v>0</v>
      </c>
      <c r="V122" s="159">
        <f t="shared" si="85"/>
        <v>0</v>
      </c>
      <c r="W122" s="160">
        <f t="shared" si="109"/>
        <v>0</v>
      </c>
      <c r="X122" s="127">
        <v>75</v>
      </c>
      <c r="Y122" s="510">
        <v>2400</v>
      </c>
      <c r="Z122" s="372"/>
      <c r="AA122" s="370">
        <f t="shared" si="59"/>
        <v>0</v>
      </c>
      <c r="AB122" s="162">
        <f t="shared" si="87"/>
        <v>0</v>
      </c>
      <c r="AC122" s="163">
        <f t="shared" si="60"/>
        <v>0</v>
      </c>
      <c r="AD122" s="127">
        <v>100</v>
      </c>
      <c r="AE122" s="510">
        <v>3300</v>
      </c>
      <c r="AF122" s="372"/>
      <c r="AG122" s="370">
        <f t="shared" si="56"/>
        <v>0</v>
      </c>
      <c r="AH122" s="162">
        <f t="shared" si="90"/>
        <v>0</v>
      </c>
      <c r="AI122" s="300">
        <f t="shared" si="61"/>
        <v>0</v>
      </c>
      <c r="AJ122" s="367"/>
      <c r="AK122" s="5"/>
      <c r="AL122" s="5"/>
    </row>
    <row r="123" spans="1:38" ht="32" customHeight="1">
      <c r="A123" s="143" t="s">
        <v>85</v>
      </c>
      <c r="B123" s="131" t="s">
        <v>102</v>
      </c>
      <c r="C123" s="132" t="s">
        <v>90</v>
      </c>
      <c r="D123" s="626">
        <v>250</v>
      </c>
      <c r="E123" s="396"/>
      <c r="F123" s="360">
        <f t="shared" si="96"/>
        <v>0</v>
      </c>
      <c r="G123" s="159">
        <f t="shared" si="92"/>
        <v>0</v>
      </c>
      <c r="H123" s="160">
        <f t="shared" si="97"/>
        <v>0</v>
      </c>
      <c r="I123" s="626">
        <v>400</v>
      </c>
      <c r="J123" s="399"/>
      <c r="K123" s="360">
        <f t="shared" si="110" ref="K123:K125">I123*J123</f>
        <v>0</v>
      </c>
      <c r="L123" s="159">
        <f t="shared" si="93"/>
        <v>0</v>
      </c>
      <c r="M123" s="160">
        <f t="shared" si="111" ref="M123:M125">J123*L123</f>
        <v>0</v>
      </c>
      <c r="N123" s="626">
        <v>700</v>
      </c>
      <c r="O123" s="396"/>
      <c r="P123" s="360">
        <f t="shared" si="112" ref="P123:P125">N123*O123</f>
        <v>0</v>
      </c>
      <c r="Q123" s="159">
        <f t="shared" si="94"/>
        <v>0</v>
      </c>
      <c r="R123" s="160">
        <f t="shared" si="113" ref="R123:R125">O123*Q123</f>
        <v>0</v>
      </c>
      <c r="S123" s="626">
        <f t="shared" si="107"/>
        <v>980</v>
      </c>
      <c r="T123" s="396"/>
      <c r="U123" s="360">
        <f t="shared" si="108"/>
        <v>0</v>
      </c>
      <c r="V123" s="159">
        <f t="shared" si="85"/>
        <v>0</v>
      </c>
      <c r="W123" s="160">
        <f t="shared" si="109"/>
        <v>0</v>
      </c>
      <c r="X123" s="127">
        <v>50</v>
      </c>
      <c r="Y123" s="510">
        <v>1950</v>
      </c>
      <c r="Z123" s="372"/>
      <c r="AA123" s="370">
        <f t="shared" si="59"/>
        <v>0</v>
      </c>
      <c r="AB123" s="162">
        <f t="shared" si="87"/>
        <v>0</v>
      </c>
      <c r="AC123" s="163">
        <f t="shared" si="60"/>
        <v>0</v>
      </c>
      <c r="AD123" s="127">
        <v>75</v>
      </c>
      <c r="AE123" s="510">
        <v>2850</v>
      </c>
      <c r="AF123" s="372"/>
      <c r="AG123" s="370">
        <f t="shared" si="114" ref="AG123:AG125">AE123*AF123</f>
        <v>0</v>
      </c>
      <c r="AH123" s="162">
        <f t="shared" si="90"/>
        <v>0</v>
      </c>
      <c r="AI123" s="300">
        <f t="shared" si="61"/>
        <v>0</v>
      </c>
      <c r="AJ123" s="367"/>
      <c r="AK123" s="5"/>
      <c r="AL123" s="5"/>
    </row>
    <row r="124" spans="1:36" s="56" customFormat="1" ht="32" customHeight="1">
      <c r="A124" s="143" t="s">
        <v>86</v>
      </c>
      <c r="B124" s="131" t="s">
        <v>101</v>
      </c>
      <c r="C124" s="132" t="s">
        <v>90</v>
      </c>
      <c r="D124" s="626">
        <v>250</v>
      </c>
      <c r="E124" s="396"/>
      <c r="F124" s="360">
        <f t="shared" si="96"/>
        <v>0</v>
      </c>
      <c r="G124" s="159">
        <f t="shared" si="92"/>
        <v>0</v>
      </c>
      <c r="H124" s="160">
        <f t="shared" si="97"/>
        <v>0</v>
      </c>
      <c r="I124" s="626">
        <v>400</v>
      </c>
      <c r="J124" s="396"/>
      <c r="K124" s="360">
        <f t="shared" si="110"/>
        <v>0</v>
      </c>
      <c r="L124" s="159">
        <f t="shared" si="93"/>
        <v>0</v>
      </c>
      <c r="M124" s="160">
        <f t="shared" si="111"/>
        <v>0</v>
      </c>
      <c r="N124" s="626">
        <v>700</v>
      </c>
      <c r="O124" s="396"/>
      <c r="P124" s="360">
        <f t="shared" si="112"/>
        <v>0</v>
      </c>
      <c r="Q124" s="159">
        <f t="shared" si="94"/>
        <v>0</v>
      </c>
      <c r="R124" s="160">
        <f t="shared" si="113"/>
        <v>0</v>
      </c>
      <c r="S124" s="626">
        <f t="shared" si="107"/>
        <v>980</v>
      </c>
      <c r="T124" s="396"/>
      <c r="U124" s="360">
        <f t="shared" si="108"/>
        <v>0</v>
      </c>
      <c r="V124" s="159">
        <f t="shared" si="85"/>
        <v>0</v>
      </c>
      <c r="W124" s="160">
        <f t="shared" si="109"/>
        <v>0</v>
      </c>
      <c r="X124" s="127">
        <v>50</v>
      </c>
      <c r="Y124" s="510">
        <v>1950</v>
      </c>
      <c r="Z124" s="372"/>
      <c r="AA124" s="370">
        <f t="shared" si="59"/>
        <v>0</v>
      </c>
      <c r="AB124" s="162">
        <f t="shared" si="87"/>
        <v>0</v>
      </c>
      <c r="AC124" s="163">
        <f t="shared" si="60"/>
        <v>0</v>
      </c>
      <c r="AD124" s="127">
        <v>75</v>
      </c>
      <c r="AE124" s="510">
        <v>2850</v>
      </c>
      <c r="AF124" s="372"/>
      <c r="AG124" s="370">
        <f t="shared" si="114"/>
        <v>0</v>
      </c>
      <c r="AH124" s="162">
        <f t="shared" si="90"/>
        <v>0</v>
      </c>
      <c r="AI124" s="300">
        <f t="shared" si="61"/>
        <v>0</v>
      </c>
      <c r="AJ124" s="366"/>
    </row>
    <row r="125" spans="1:36" s="56" customFormat="1" ht="32" customHeight="1" thickBot="1">
      <c r="A125" s="145" t="s">
        <v>87</v>
      </c>
      <c r="B125" s="134" t="s">
        <v>88</v>
      </c>
      <c r="C125" s="135" t="s">
        <v>89</v>
      </c>
      <c r="D125" s="629">
        <v>300</v>
      </c>
      <c r="E125" s="396"/>
      <c r="F125" s="360">
        <f t="shared" si="96"/>
        <v>0</v>
      </c>
      <c r="G125" s="159">
        <f t="shared" si="92"/>
        <v>0</v>
      </c>
      <c r="H125" s="160">
        <f t="shared" si="97"/>
        <v>0</v>
      </c>
      <c r="I125" s="629">
        <v>550</v>
      </c>
      <c r="J125" s="396"/>
      <c r="K125" s="360">
        <f t="shared" si="110"/>
        <v>0</v>
      </c>
      <c r="L125" s="159">
        <f t="shared" si="93"/>
        <v>0</v>
      </c>
      <c r="M125" s="160">
        <f t="shared" si="111"/>
        <v>0</v>
      </c>
      <c r="N125" s="629">
        <v>1000</v>
      </c>
      <c r="O125" s="396"/>
      <c r="P125" s="360">
        <f t="shared" si="112"/>
        <v>0</v>
      </c>
      <c r="Q125" s="159">
        <f t="shared" si="94"/>
        <v>0</v>
      </c>
      <c r="R125" s="160">
        <f t="shared" si="113"/>
        <v>0</v>
      </c>
      <c r="S125" s="626">
        <f t="shared" si="107"/>
        <v>1400</v>
      </c>
      <c r="T125" s="396"/>
      <c r="U125" s="360">
        <f t="shared" si="108"/>
        <v>0</v>
      </c>
      <c r="V125" s="159">
        <f t="shared" si="85"/>
        <v>0</v>
      </c>
      <c r="W125" s="160">
        <f t="shared" si="109"/>
        <v>0</v>
      </c>
      <c r="X125" s="128">
        <v>20</v>
      </c>
      <c r="Y125" s="554">
        <v>1650</v>
      </c>
      <c r="Z125" s="372"/>
      <c r="AA125" s="370">
        <f t="shared" si="59"/>
        <v>0</v>
      </c>
      <c r="AB125" s="162">
        <f t="shared" si="87"/>
        <v>0</v>
      </c>
      <c r="AC125" s="163">
        <f t="shared" si="60"/>
        <v>0</v>
      </c>
      <c r="AD125" s="128">
        <v>30</v>
      </c>
      <c r="AE125" s="554">
        <v>2400</v>
      </c>
      <c r="AF125" s="372"/>
      <c r="AG125" s="370">
        <f t="shared" si="114"/>
        <v>0</v>
      </c>
      <c r="AH125" s="162">
        <f t="shared" si="90"/>
        <v>0</v>
      </c>
      <c r="AI125" s="300">
        <f t="shared" si="61"/>
        <v>0</v>
      </c>
      <c r="AJ125" s="367"/>
    </row>
    <row r="126" spans="1:38" ht="87" customHeight="1" thickBot="1">
      <c r="A126" s="172"/>
      <c r="B126" s="173"/>
      <c r="C126" s="173"/>
      <c r="D126" s="173"/>
      <c r="E126" s="173"/>
      <c r="F126" s="173"/>
      <c r="G126" s="95"/>
      <c r="H126" s="173"/>
      <c r="I126" s="173"/>
      <c r="J126" s="173"/>
      <c r="K126" s="173"/>
      <c r="L126" s="95"/>
      <c r="M126" s="173"/>
      <c r="N126" s="173"/>
      <c r="O126" s="173"/>
      <c r="P126" s="173"/>
      <c r="Q126" s="173"/>
      <c r="R126" s="173"/>
      <c r="S126" s="173"/>
      <c r="T126" s="173"/>
      <c r="U126" s="173"/>
      <c r="V126" s="173"/>
      <c r="W126" s="173"/>
      <c r="X126" s="173"/>
      <c r="Y126" s="173"/>
      <c r="Z126" s="173"/>
      <c r="AA126" s="173"/>
      <c r="AB126" s="173"/>
      <c r="AC126" s="173"/>
      <c r="AD126" s="173"/>
      <c r="AE126" s="173"/>
      <c r="AF126" s="173"/>
      <c r="AG126" s="173"/>
      <c r="AH126" s="173"/>
      <c r="AI126" s="173"/>
      <c r="AJ126" s="174"/>
      <c r="AK126" s="5"/>
      <c r="AL126" s="5"/>
    </row>
    <row r="127" spans="1:38" s="56" customFormat="1" ht="38" customHeight="1" thickBot="1">
      <c r="A127" s="643" t="s">
        <v>138</v>
      </c>
      <c r="B127" s="644"/>
      <c r="C127" s="471"/>
      <c r="D127" s="470"/>
      <c r="E127" s="474"/>
      <c r="F127" s="474"/>
      <c r="G127" s="471"/>
      <c r="H127" s="471"/>
      <c r="I127" s="471"/>
      <c r="J127" s="474"/>
      <c r="K127" s="471"/>
      <c r="L127" s="471"/>
      <c r="M127" s="471"/>
      <c r="N127" s="474"/>
      <c r="O127" s="474"/>
      <c r="P127" s="475"/>
      <c r="Q127" s="475"/>
      <c r="R127" s="475"/>
      <c r="S127" s="474"/>
      <c r="T127" s="474"/>
      <c r="U127" s="475"/>
      <c r="V127" s="475"/>
      <c r="W127" s="475"/>
      <c r="X127" s="476"/>
      <c r="Y127" s="470"/>
      <c r="Z127" s="474"/>
      <c r="AA127" s="475"/>
      <c r="AB127" s="475"/>
      <c r="AC127" s="475"/>
      <c r="AD127" s="476"/>
      <c r="AE127" s="470"/>
      <c r="AF127" s="475"/>
      <c r="AG127" s="470"/>
      <c r="AH127" s="475"/>
      <c r="AI127" s="475"/>
      <c r="AJ127" s="477"/>
      <c r="AK127" s="65"/>
      <c r="AL127" s="65"/>
    </row>
    <row r="128" spans="1:38" s="56" customFormat="1" ht="32" customHeight="1">
      <c r="A128" s="142" t="s">
        <v>140</v>
      </c>
      <c r="B128" s="129"/>
      <c r="C128" s="130" t="s">
        <v>24</v>
      </c>
      <c r="D128" s="631">
        <v>400</v>
      </c>
      <c r="E128" s="383"/>
      <c r="F128" s="386">
        <f t="shared" si="96"/>
        <v>0</v>
      </c>
      <c r="G128" s="331">
        <f>IF($AJ$138&gt;=500000,D128*65%,IF(AND($AJ$138&gt;=350000,$AJ$138&lt;500000),D128*65%,IF(AND($AJ$138&gt;=200000,$AJ$138&lt;350000),D128*65%,(IF(AND($AJ$138&gt;=100000,$AJ$138&lt;200000),D128*70%,(IF(AND($AJ$138&gt;=60000,$AJ$138&lt;100000),D128*85%,(IF(AND($AJ$138&gt;=30000,$AJ$138&lt;60000),D128*80%,)))))))))</f>
        <v>0</v>
      </c>
      <c r="H128" s="333">
        <f t="shared" si="97"/>
        <v>0</v>
      </c>
      <c r="I128" s="336"/>
      <c r="J128" s="393"/>
      <c r="K128" s="253"/>
      <c r="L128" s="331"/>
      <c r="M128" s="333"/>
      <c r="N128" s="336"/>
      <c r="O128" s="393"/>
      <c r="P128" s="253"/>
      <c r="Q128" s="331"/>
      <c r="R128" s="333"/>
      <c r="S128" s="336"/>
      <c r="T128" s="393"/>
      <c r="U128" s="253"/>
      <c r="V128" s="331"/>
      <c r="W128" s="333"/>
      <c r="X128" s="389"/>
      <c r="Y128" s="645">
        <v>5200</v>
      </c>
      <c r="Z128" s="486"/>
      <c r="AA128" s="483">
        <f t="shared" si="115" ref="AA128:AA136">Y128*Z128</f>
        <v>0</v>
      </c>
      <c r="AB128" s="258">
        <f>IF($AJ$138&gt;=500000,Y128*65%,IF(AND($AJ$138&gt;=350000,$AJ$138&lt;500000),Y128*65%,IF(AND($AJ$138&gt;=200000,$AJ$138&lt;350000),Y128*65%,(IF(AND($AJ$138&gt;=100000,$AJ$138&lt;200000),Y128*70%,(IF(AND($AJ$138&gt;=60000,$AJ$138&lt;100000),Y128*85%,(IF(AND($AJ$138&gt;=30000,$AJ$138&lt;60000),Y128*80%,)))))))))</f>
        <v>0</v>
      </c>
      <c r="AC128" s="357">
        <f t="shared" si="116" ref="AC128:AC136">Z128*AB128</f>
        <v>0</v>
      </c>
      <c r="AD128" s="126"/>
      <c r="AE128" s="343"/>
      <c r="AF128" s="258"/>
      <c r="AG128" s="201"/>
      <c r="AH128" s="258"/>
      <c r="AI128" s="357"/>
      <c r="AJ128" s="365"/>
      <c r="AK128" s="65"/>
      <c r="AL128" s="65"/>
    </row>
    <row r="129" spans="1:38" s="56" customFormat="1" ht="32" customHeight="1">
      <c r="A129" s="143" t="s">
        <v>141</v>
      </c>
      <c r="B129" s="131"/>
      <c r="C129" s="132" t="s">
        <v>24</v>
      </c>
      <c r="D129" s="626">
        <v>400</v>
      </c>
      <c r="E129" s="384"/>
      <c r="F129" s="387">
        <f t="shared" si="96"/>
        <v>0</v>
      </c>
      <c r="G129" s="159">
        <f t="shared" si="117" ref="G129:G136">IF($AJ$138&gt;=500000,D129*65%,IF(AND($AJ$138&gt;=350000,$AJ$138&lt;500000),D129*65%,IF(AND($AJ$138&gt;=200000,$AJ$138&lt;350000),D129*65%,(IF(AND($AJ$138&gt;=100000,$AJ$138&lt;200000),D129*70%,(IF(AND($AJ$138&gt;=60000,$AJ$138&lt;100000),D129*85%,(IF(AND($AJ$138&gt;=30000,$AJ$138&lt;60000),D129*80%,)))))))))</f>
        <v>0</v>
      </c>
      <c r="H129" s="335">
        <f t="shared" si="97"/>
        <v>0</v>
      </c>
      <c r="I129" s="341"/>
      <c r="J129" s="392"/>
      <c r="K129" s="160"/>
      <c r="L129" s="159"/>
      <c r="M129" s="335"/>
      <c r="N129" s="341"/>
      <c r="O129" s="392"/>
      <c r="P129" s="160"/>
      <c r="Q129" s="159"/>
      <c r="R129" s="335"/>
      <c r="S129" s="341"/>
      <c r="T129" s="392"/>
      <c r="U129" s="160"/>
      <c r="V129" s="159"/>
      <c r="W129" s="335"/>
      <c r="X129" s="390"/>
      <c r="Y129" s="646">
        <v>5200</v>
      </c>
      <c r="Z129" s="487"/>
      <c r="AA129" s="484">
        <f t="shared" si="115"/>
        <v>0</v>
      </c>
      <c r="AB129" s="162">
        <f t="shared" si="118" ref="AB129:AB136">IF($AJ$138&gt;=500000,Y129*65%,IF(AND($AJ$138&gt;=350000,$AJ$138&lt;500000),Y129*65%,IF(AND($AJ$138&gt;=200000,$AJ$138&lt;350000),Y129*65%,(IF(AND($AJ$138&gt;=100000,$AJ$138&lt;200000),Y129*70%,(IF(AND($AJ$138&gt;=60000,$AJ$138&lt;100000),Y129*85%,(IF(AND($AJ$138&gt;=30000,$AJ$138&lt;60000),Y129*80%,)))))))))</f>
        <v>0</v>
      </c>
      <c r="AC129" s="358">
        <f t="shared" si="116"/>
        <v>0</v>
      </c>
      <c r="AD129" s="127"/>
      <c r="AE129" s="242"/>
      <c r="AF129" s="162"/>
      <c r="AG129" s="163"/>
      <c r="AH129" s="162"/>
      <c r="AI129" s="358"/>
      <c r="AJ129" s="366"/>
      <c r="AK129" s="65"/>
      <c r="AL129" s="65"/>
    </row>
    <row r="130" spans="1:38" s="56" customFormat="1" ht="32" customHeight="1">
      <c r="A130" s="143" t="s">
        <v>142</v>
      </c>
      <c r="B130" s="131"/>
      <c r="C130" s="132" t="s">
        <v>24</v>
      </c>
      <c r="D130" s="626">
        <v>400</v>
      </c>
      <c r="E130" s="384"/>
      <c r="F130" s="387">
        <f t="shared" si="96"/>
        <v>0</v>
      </c>
      <c r="G130" s="159">
        <f t="shared" si="117"/>
        <v>0</v>
      </c>
      <c r="H130" s="335">
        <f t="shared" si="97"/>
        <v>0</v>
      </c>
      <c r="I130" s="341"/>
      <c r="J130" s="392"/>
      <c r="K130" s="160"/>
      <c r="L130" s="159"/>
      <c r="M130" s="335"/>
      <c r="N130" s="341"/>
      <c r="O130" s="392"/>
      <c r="P130" s="160"/>
      <c r="Q130" s="159"/>
      <c r="R130" s="335"/>
      <c r="S130" s="341"/>
      <c r="T130" s="392"/>
      <c r="U130" s="160"/>
      <c r="V130" s="159"/>
      <c r="W130" s="335"/>
      <c r="X130" s="390"/>
      <c r="Y130" s="646">
        <v>5200</v>
      </c>
      <c r="Z130" s="487"/>
      <c r="AA130" s="484">
        <f t="shared" si="115"/>
        <v>0</v>
      </c>
      <c r="AB130" s="162">
        <f t="shared" si="118"/>
        <v>0</v>
      </c>
      <c r="AC130" s="358">
        <f t="shared" si="116"/>
        <v>0</v>
      </c>
      <c r="AD130" s="127"/>
      <c r="AE130" s="242"/>
      <c r="AF130" s="162"/>
      <c r="AG130" s="163"/>
      <c r="AH130" s="162"/>
      <c r="AI130" s="358"/>
      <c r="AJ130" s="366"/>
      <c r="AK130" s="65"/>
      <c r="AL130" s="65"/>
    </row>
    <row r="131" spans="1:38" s="56" customFormat="1" ht="32" customHeight="1">
      <c r="A131" s="143" t="s">
        <v>143</v>
      </c>
      <c r="B131" s="131"/>
      <c r="C131" s="132" t="s">
        <v>24</v>
      </c>
      <c r="D131" s="626">
        <v>400</v>
      </c>
      <c r="E131" s="384"/>
      <c r="F131" s="387">
        <f t="shared" si="96"/>
        <v>0</v>
      </c>
      <c r="G131" s="159">
        <f t="shared" si="117"/>
        <v>0</v>
      </c>
      <c r="H131" s="335">
        <f t="shared" si="97"/>
        <v>0</v>
      </c>
      <c r="I131" s="341"/>
      <c r="J131" s="392"/>
      <c r="K131" s="160"/>
      <c r="L131" s="159"/>
      <c r="M131" s="335"/>
      <c r="N131" s="341"/>
      <c r="O131" s="392"/>
      <c r="P131" s="160"/>
      <c r="Q131" s="159"/>
      <c r="R131" s="335"/>
      <c r="S131" s="341"/>
      <c r="T131" s="392"/>
      <c r="U131" s="160"/>
      <c r="V131" s="159"/>
      <c r="W131" s="335"/>
      <c r="X131" s="390"/>
      <c r="Y131" s="646">
        <v>5200</v>
      </c>
      <c r="Z131" s="487"/>
      <c r="AA131" s="484">
        <f t="shared" si="115"/>
        <v>0</v>
      </c>
      <c r="AB131" s="162">
        <f t="shared" si="118"/>
        <v>0</v>
      </c>
      <c r="AC131" s="358">
        <f t="shared" si="116"/>
        <v>0</v>
      </c>
      <c r="AD131" s="127"/>
      <c r="AE131" s="242"/>
      <c r="AF131" s="162"/>
      <c r="AG131" s="163"/>
      <c r="AH131" s="162"/>
      <c r="AI131" s="358"/>
      <c r="AJ131" s="366"/>
      <c r="AK131" s="65"/>
      <c r="AL131" s="65"/>
    </row>
    <row r="132" spans="1:38" s="56" customFormat="1" ht="32" customHeight="1">
      <c r="A132" s="143" t="s">
        <v>139</v>
      </c>
      <c r="B132" s="131"/>
      <c r="C132" s="132" t="s">
        <v>24</v>
      </c>
      <c r="D132" s="626">
        <v>400</v>
      </c>
      <c r="E132" s="384"/>
      <c r="F132" s="387">
        <f t="shared" si="96"/>
        <v>0</v>
      </c>
      <c r="G132" s="159">
        <f t="shared" si="117"/>
        <v>0</v>
      </c>
      <c r="H132" s="335">
        <f t="shared" si="97"/>
        <v>0</v>
      </c>
      <c r="I132" s="341"/>
      <c r="J132" s="392"/>
      <c r="K132" s="160"/>
      <c r="L132" s="159"/>
      <c r="M132" s="335"/>
      <c r="N132" s="341"/>
      <c r="O132" s="392"/>
      <c r="P132" s="160"/>
      <c r="Q132" s="159"/>
      <c r="R132" s="335"/>
      <c r="S132" s="341"/>
      <c r="T132" s="392"/>
      <c r="U132" s="160"/>
      <c r="V132" s="159"/>
      <c r="W132" s="335"/>
      <c r="X132" s="390"/>
      <c r="Y132" s="646">
        <v>5200</v>
      </c>
      <c r="Z132" s="487"/>
      <c r="AA132" s="484">
        <f t="shared" si="115"/>
        <v>0</v>
      </c>
      <c r="AB132" s="162">
        <f t="shared" si="118"/>
        <v>0</v>
      </c>
      <c r="AC132" s="358">
        <f t="shared" si="116"/>
        <v>0</v>
      </c>
      <c r="AD132" s="127"/>
      <c r="AE132" s="242"/>
      <c r="AF132" s="162"/>
      <c r="AG132" s="163"/>
      <c r="AH132" s="162"/>
      <c r="AI132" s="358"/>
      <c r="AJ132" s="367"/>
      <c r="AK132" s="65"/>
      <c r="AL132" s="65"/>
    </row>
    <row r="133" spans="1:38" s="56" customFormat="1" ht="32" customHeight="1">
      <c r="A133" s="143" t="s">
        <v>144</v>
      </c>
      <c r="B133" s="131"/>
      <c r="C133" s="132" t="s">
        <v>24</v>
      </c>
      <c r="D133" s="626">
        <v>400</v>
      </c>
      <c r="E133" s="384"/>
      <c r="F133" s="387">
        <f t="shared" si="96"/>
        <v>0</v>
      </c>
      <c r="G133" s="159">
        <f t="shared" si="117"/>
        <v>0</v>
      </c>
      <c r="H133" s="335">
        <f t="shared" si="97"/>
        <v>0</v>
      </c>
      <c r="I133" s="341"/>
      <c r="J133" s="392"/>
      <c r="K133" s="160"/>
      <c r="L133" s="159"/>
      <c r="M133" s="335"/>
      <c r="N133" s="341"/>
      <c r="O133" s="392"/>
      <c r="P133" s="160"/>
      <c r="Q133" s="159"/>
      <c r="R133" s="335"/>
      <c r="S133" s="341"/>
      <c r="T133" s="392"/>
      <c r="U133" s="160"/>
      <c r="V133" s="159"/>
      <c r="W133" s="335"/>
      <c r="X133" s="390"/>
      <c r="Y133" s="646">
        <v>5200</v>
      </c>
      <c r="Z133" s="487"/>
      <c r="AA133" s="484">
        <f t="shared" si="115"/>
        <v>0</v>
      </c>
      <c r="AB133" s="162">
        <f t="shared" si="118"/>
        <v>0</v>
      </c>
      <c r="AC133" s="358">
        <f t="shared" si="116"/>
        <v>0</v>
      </c>
      <c r="AD133" s="127"/>
      <c r="AE133" s="242"/>
      <c r="AF133" s="162"/>
      <c r="AG133" s="163"/>
      <c r="AH133" s="162"/>
      <c r="AI133" s="358"/>
      <c r="AJ133" s="367"/>
      <c r="AK133" s="65"/>
      <c r="AL133" s="65"/>
    </row>
    <row r="134" spans="1:38" s="56" customFormat="1" ht="32" customHeight="1">
      <c r="A134" s="143" t="s">
        <v>145</v>
      </c>
      <c r="B134" s="131"/>
      <c r="C134" s="132" t="s">
        <v>24</v>
      </c>
      <c r="D134" s="626">
        <v>400</v>
      </c>
      <c r="E134" s="384"/>
      <c r="F134" s="387">
        <f t="shared" si="96"/>
        <v>0</v>
      </c>
      <c r="G134" s="159">
        <f t="shared" si="117"/>
        <v>0</v>
      </c>
      <c r="H134" s="335">
        <f t="shared" si="97"/>
        <v>0</v>
      </c>
      <c r="I134" s="341"/>
      <c r="J134" s="392"/>
      <c r="K134" s="160"/>
      <c r="L134" s="159"/>
      <c r="M134" s="335"/>
      <c r="N134" s="341"/>
      <c r="O134" s="392"/>
      <c r="P134" s="160"/>
      <c r="Q134" s="159"/>
      <c r="R134" s="335"/>
      <c r="S134" s="341"/>
      <c r="T134" s="392"/>
      <c r="U134" s="160"/>
      <c r="V134" s="159"/>
      <c r="W134" s="335"/>
      <c r="X134" s="390"/>
      <c r="Y134" s="646">
        <v>5200</v>
      </c>
      <c r="Z134" s="487"/>
      <c r="AA134" s="484">
        <f t="shared" si="115"/>
        <v>0</v>
      </c>
      <c r="AB134" s="162">
        <f t="shared" si="118"/>
        <v>0</v>
      </c>
      <c r="AC134" s="358">
        <f t="shared" si="116"/>
        <v>0</v>
      </c>
      <c r="AD134" s="127"/>
      <c r="AE134" s="242"/>
      <c r="AF134" s="162"/>
      <c r="AG134" s="163"/>
      <c r="AH134" s="162"/>
      <c r="AI134" s="358"/>
      <c r="AJ134" s="366"/>
      <c r="AK134" s="65"/>
      <c r="AL134" s="65"/>
    </row>
    <row r="135" spans="1:38" s="56" customFormat="1" ht="32" customHeight="1">
      <c r="A135" s="143" t="s">
        <v>146</v>
      </c>
      <c r="B135" s="131"/>
      <c r="C135" s="132" t="s">
        <v>24</v>
      </c>
      <c r="D135" s="626">
        <v>400</v>
      </c>
      <c r="E135" s="384"/>
      <c r="F135" s="387">
        <f t="shared" si="96"/>
        <v>0</v>
      </c>
      <c r="G135" s="159">
        <f t="shared" si="117"/>
        <v>0</v>
      </c>
      <c r="H135" s="335">
        <f t="shared" si="97"/>
        <v>0</v>
      </c>
      <c r="I135" s="341"/>
      <c r="J135" s="392"/>
      <c r="K135" s="160"/>
      <c r="L135" s="159"/>
      <c r="M135" s="335"/>
      <c r="N135" s="341"/>
      <c r="O135" s="392"/>
      <c r="P135" s="160"/>
      <c r="Q135" s="159"/>
      <c r="R135" s="335"/>
      <c r="S135" s="341"/>
      <c r="T135" s="392"/>
      <c r="U135" s="160"/>
      <c r="V135" s="159"/>
      <c r="W135" s="335"/>
      <c r="X135" s="390"/>
      <c r="Y135" s="646">
        <v>5200</v>
      </c>
      <c r="Z135" s="487"/>
      <c r="AA135" s="484">
        <f t="shared" si="115"/>
        <v>0</v>
      </c>
      <c r="AB135" s="162">
        <f t="shared" si="118"/>
        <v>0</v>
      </c>
      <c r="AC135" s="358">
        <f t="shared" si="116"/>
        <v>0</v>
      </c>
      <c r="AD135" s="127"/>
      <c r="AE135" s="242"/>
      <c r="AF135" s="162"/>
      <c r="AG135" s="163"/>
      <c r="AH135" s="162"/>
      <c r="AI135" s="358"/>
      <c r="AJ135" s="367"/>
      <c r="AK135" s="65"/>
      <c r="AL135" s="65"/>
    </row>
    <row r="136" spans="1:38" s="56" customFormat="1" ht="32" customHeight="1" thickBot="1">
      <c r="A136" s="145" t="s">
        <v>147</v>
      </c>
      <c r="B136" s="134"/>
      <c r="C136" s="135" t="s">
        <v>24</v>
      </c>
      <c r="D136" s="629">
        <v>400</v>
      </c>
      <c r="E136" s="385"/>
      <c r="F136" s="388">
        <f t="shared" si="96"/>
        <v>0</v>
      </c>
      <c r="G136" s="187">
        <f t="shared" si="117"/>
        <v>0</v>
      </c>
      <c r="H136" s="334">
        <f t="shared" si="97"/>
        <v>0</v>
      </c>
      <c r="I136" s="337"/>
      <c r="J136" s="394"/>
      <c r="K136" s="161"/>
      <c r="L136" s="187"/>
      <c r="M136" s="334"/>
      <c r="N136" s="337"/>
      <c r="O136" s="394"/>
      <c r="P136" s="161"/>
      <c r="Q136" s="187"/>
      <c r="R136" s="334"/>
      <c r="S136" s="337"/>
      <c r="T136" s="394"/>
      <c r="U136" s="161"/>
      <c r="V136" s="187"/>
      <c r="W136" s="334"/>
      <c r="X136" s="391"/>
      <c r="Y136" s="647">
        <v>5200</v>
      </c>
      <c r="Z136" s="488"/>
      <c r="AA136" s="485">
        <f t="shared" si="115"/>
        <v>0</v>
      </c>
      <c r="AB136" s="188">
        <f t="shared" si="118"/>
        <v>0</v>
      </c>
      <c r="AC136" s="359">
        <f t="shared" si="116"/>
        <v>0</v>
      </c>
      <c r="AD136" s="128"/>
      <c r="AE136" s="344"/>
      <c r="AF136" s="188"/>
      <c r="AG136" s="189"/>
      <c r="AH136" s="188"/>
      <c r="AI136" s="359"/>
      <c r="AJ136" s="368"/>
      <c r="AK136" s="65"/>
      <c r="AL136" s="65"/>
    </row>
    <row r="137" spans="1:38" s="276" customFormat="1" ht="32" customHeight="1" thickBot="1">
      <c r="A137" s="277"/>
      <c r="B137" s="278"/>
      <c r="C137" s="273"/>
      <c r="D137" s="279"/>
      <c r="E137" s="280"/>
      <c r="F137" s="280"/>
      <c r="G137" s="280"/>
      <c r="H137" s="280"/>
      <c r="I137" s="280"/>
      <c r="J137" s="280"/>
      <c r="K137" s="280"/>
      <c r="L137" s="280"/>
      <c r="M137" s="280"/>
      <c r="N137" s="279"/>
      <c r="O137" s="280"/>
      <c r="P137" s="280"/>
      <c r="Q137" s="280"/>
      <c r="R137" s="280"/>
      <c r="S137" s="279"/>
      <c r="T137" s="280"/>
      <c r="U137" s="280"/>
      <c r="V137" s="280"/>
      <c r="W137" s="280"/>
      <c r="X137" s="281"/>
      <c r="Y137" s="279"/>
      <c r="Z137" s="280"/>
      <c r="AA137" s="280"/>
      <c r="AB137" s="280"/>
      <c r="AC137" s="280"/>
      <c r="AD137" s="281"/>
      <c r="AE137" s="279"/>
      <c r="AF137" s="245"/>
      <c r="AG137" s="245"/>
      <c r="AH137" s="245"/>
      <c r="AI137" s="245"/>
      <c r="AJ137" s="245"/>
      <c r="AK137" s="275"/>
      <c r="AL137" s="275"/>
    </row>
    <row r="138" spans="1:38" ht="47.25" customHeight="1" thickBot="1">
      <c r="A138" s="246"/>
      <c r="B138" s="247"/>
      <c r="C138" s="247"/>
      <c r="D138" s="247"/>
      <c r="E138" s="247"/>
      <c r="F138" s="247"/>
      <c r="G138" s="247"/>
      <c r="H138" s="247"/>
      <c r="I138" s="247"/>
      <c r="J138" s="247"/>
      <c r="K138" s="247"/>
      <c r="L138" s="247"/>
      <c r="M138" s="247"/>
      <c r="N138" s="247"/>
      <c r="O138" s="247"/>
      <c r="P138" s="247"/>
      <c r="Q138" s="247"/>
      <c r="R138" s="247"/>
      <c r="S138" s="247"/>
      <c r="T138" s="247"/>
      <c r="U138" s="247"/>
      <c r="V138" s="247"/>
      <c r="W138" s="247"/>
      <c r="X138" s="247"/>
      <c r="Y138" s="247"/>
      <c r="Z138" s="247"/>
      <c r="AA138" s="247"/>
      <c r="AB138" s="247"/>
      <c r="AC138" s="247"/>
      <c r="AD138" s="247"/>
      <c r="AE138" s="247"/>
      <c r="AF138" s="760" t="s">
        <v>161</v>
      </c>
      <c r="AG138" s="760"/>
      <c r="AH138" s="760"/>
      <c r="AI138" s="761"/>
      <c r="AJ138" s="248">
        <f>SUBTOTAL(9,F19:F136,K19:K125,P19:P125,AA19:AA125,AG19:AG125)</f>
        <v>0</v>
      </c>
      <c r="AK138" s="5"/>
      <c r="AL138" s="5"/>
    </row>
    <row r="139" spans="1:38" ht="17" thickBot="1">
      <c r="A139" s="150"/>
      <c r="B139" s="68"/>
      <c r="C139" s="68"/>
      <c r="D139" s="68"/>
      <c r="E139" s="68"/>
      <c r="F139" s="68"/>
      <c r="G139" s="68"/>
      <c r="H139" s="68"/>
      <c r="I139" s="68"/>
      <c r="J139" s="68"/>
      <c r="K139" s="68"/>
      <c r="L139" s="68"/>
      <c r="M139" s="68"/>
      <c r="N139" s="68"/>
      <c r="O139" s="68"/>
      <c r="P139" s="68"/>
      <c r="Q139" s="68"/>
      <c r="R139" s="68"/>
      <c r="S139" s="68"/>
      <c r="T139" s="68"/>
      <c r="U139" s="68"/>
      <c r="V139" s="68"/>
      <c r="W139" s="68"/>
      <c r="X139" s="68"/>
      <c r="Y139" s="68"/>
      <c r="Z139" s="68"/>
      <c r="AA139" s="68"/>
      <c r="AB139" s="68"/>
      <c r="AC139" s="68"/>
      <c r="AD139" s="68"/>
      <c r="AE139" s="125"/>
      <c r="AF139" s="125"/>
      <c r="AG139" s="125"/>
      <c r="AH139" s="125"/>
      <c r="AI139" s="125"/>
      <c r="AJ139" s="5"/>
      <c r="AK139" s="5"/>
      <c r="AL139" s="5"/>
    </row>
    <row r="140" spans="1:38" ht="47.25" customHeight="1" thickBot="1">
      <c r="A140" s="246"/>
      <c r="B140" s="247"/>
      <c r="C140" s="247"/>
      <c r="D140" s="247"/>
      <c r="E140" s="247"/>
      <c r="F140" s="247"/>
      <c r="G140" s="247"/>
      <c r="H140" s="247"/>
      <c r="I140" s="247"/>
      <c r="J140" s="247"/>
      <c r="K140" s="247"/>
      <c r="L140" s="247"/>
      <c r="M140" s="247"/>
      <c r="N140" s="247"/>
      <c r="O140" s="247"/>
      <c r="P140" s="247"/>
      <c r="Q140" s="247"/>
      <c r="R140" s="247"/>
      <c r="S140" s="247"/>
      <c r="T140" s="247"/>
      <c r="U140" s="247"/>
      <c r="V140" s="247"/>
      <c r="W140" s="247"/>
      <c r="X140" s="247"/>
      <c r="Y140" s="247"/>
      <c r="Z140" s="247"/>
      <c r="AA140" s="247"/>
      <c r="AB140" s="247"/>
      <c r="AC140" s="247"/>
      <c r="AD140" s="247"/>
      <c r="AE140" s="247"/>
      <c r="AF140" s="760" t="s">
        <v>160</v>
      </c>
      <c r="AG140" s="760"/>
      <c r="AH140" s="760"/>
      <c r="AI140" s="761"/>
      <c r="AJ140" s="364">
        <f>SUBTOTAL(9,H19:H136,M19:M125,R19:R125,AC19:AC125,AI19:AI125)</f>
        <v>0</v>
      </c>
      <c r="AK140" s="5"/>
      <c r="AL140" s="5"/>
    </row>
    <row r="141" spans="1:38" ht="16">
      <c r="A141" s="151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15"/>
      <c r="Y141" s="33"/>
      <c r="Z141" s="33"/>
      <c r="AA141" s="33"/>
      <c r="AB141" s="33"/>
      <c r="AC141" s="33"/>
      <c r="AD141" s="15"/>
      <c r="AE141" s="40"/>
      <c r="AF141" s="40"/>
      <c r="AG141" s="40"/>
      <c r="AH141" s="40"/>
      <c r="AI141" s="40"/>
      <c r="AJ141" s="5"/>
      <c r="AK141" s="5"/>
      <c r="AL141" s="5"/>
    </row>
    <row r="142" spans="1:38" ht="79" customHeight="1">
      <c r="A142" s="151"/>
      <c r="B142" s="8"/>
      <c r="C142" s="8"/>
      <c r="D142" s="8"/>
      <c r="E142" s="8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40"/>
      <c r="AG142" s="40"/>
      <c r="AH142" s="40"/>
      <c r="AI142" s="40"/>
      <c r="AJ142" s="5"/>
      <c r="AK142" s="5"/>
      <c r="AL142" s="5"/>
    </row>
    <row r="143" spans="1:38" ht="16">
      <c r="A143" s="151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15"/>
      <c r="Y143" s="33"/>
      <c r="Z143" s="33"/>
      <c r="AA143" s="33"/>
      <c r="AB143" s="33"/>
      <c r="AC143" s="33"/>
      <c r="AD143" s="15"/>
      <c r="AE143" s="40"/>
      <c r="AF143" s="40"/>
      <c r="AG143" s="40"/>
      <c r="AH143" s="40"/>
      <c r="AI143" s="40"/>
      <c r="AJ143" s="5"/>
      <c r="AK143" s="5"/>
      <c r="AL143" s="5"/>
    </row>
    <row r="144" spans="1:38" ht="16">
      <c r="A144" s="151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15"/>
      <c r="Y144" s="33"/>
      <c r="Z144" s="33"/>
      <c r="AA144" s="33"/>
      <c r="AB144" s="33"/>
      <c r="AC144" s="33"/>
      <c r="AD144" s="15"/>
      <c r="AE144" s="40"/>
      <c r="AF144" s="40"/>
      <c r="AG144" s="40"/>
      <c r="AH144" s="40"/>
      <c r="AI144" s="40"/>
      <c r="AJ144" s="5"/>
      <c r="AK144" s="5"/>
      <c r="AL144" s="5"/>
    </row>
    <row r="145" spans="1:38" ht="16">
      <c r="A145" s="151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15"/>
      <c r="Y145" s="33"/>
      <c r="Z145" s="33"/>
      <c r="AA145" s="33"/>
      <c r="AB145" s="33"/>
      <c r="AC145" s="33"/>
      <c r="AD145" s="15"/>
      <c r="AE145" s="40"/>
      <c r="AF145" s="40"/>
      <c r="AG145" s="40"/>
      <c r="AH145" s="40"/>
      <c r="AI145" s="40"/>
      <c r="AJ145" s="5"/>
      <c r="AK145" s="5"/>
      <c r="AL145" s="5"/>
    </row>
    <row r="146" spans="1:38" ht="16">
      <c r="A146" s="151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15"/>
      <c r="Y146" s="33"/>
      <c r="Z146" s="33"/>
      <c r="AA146" s="33"/>
      <c r="AB146" s="33"/>
      <c r="AC146" s="33"/>
      <c r="AD146" s="15"/>
      <c r="AE146" s="40"/>
      <c r="AF146" s="40"/>
      <c r="AG146" s="40"/>
      <c r="AH146" s="40"/>
      <c r="AI146" s="40"/>
      <c r="AJ146" s="5"/>
      <c r="AK146" s="5"/>
      <c r="AL146" s="5"/>
    </row>
    <row r="147" spans="1:38" ht="16">
      <c r="A147" s="151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15"/>
      <c r="Y147" s="33"/>
      <c r="Z147" s="33"/>
      <c r="AA147" s="33"/>
      <c r="AB147" s="33"/>
      <c r="AC147" s="33"/>
      <c r="AD147" s="15"/>
      <c r="AE147" s="40"/>
      <c r="AF147" s="40"/>
      <c r="AG147" s="40"/>
      <c r="AH147" s="40"/>
      <c r="AI147" s="40"/>
      <c r="AJ147" s="5"/>
      <c r="AK147" s="5"/>
      <c r="AL147" s="5"/>
    </row>
    <row r="148" spans="1:38" ht="16">
      <c r="A148" s="56"/>
      <c r="B148" s="5"/>
      <c r="C148" s="5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16"/>
      <c r="Y148" s="34"/>
      <c r="Z148" s="34"/>
      <c r="AA148" s="34"/>
      <c r="AB148" s="34"/>
      <c r="AC148" s="34"/>
      <c r="AD148" s="16"/>
      <c r="AE148" s="41"/>
      <c r="AF148" s="41"/>
      <c r="AG148" s="41"/>
      <c r="AH148" s="41"/>
      <c r="AI148" s="41"/>
      <c r="AJ148" s="5"/>
      <c r="AK148" s="5"/>
      <c r="AL148" s="5"/>
    </row>
    <row r="149" spans="1:38" ht="16">
      <c r="A149" s="56"/>
      <c r="B149" s="5"/>
      <c r="C149" s="5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16"/>
      <c r="Y149" s="34"/>
      <c r="Z149" s="34"/>
      <c r="AA149" s="34"/>
      <c r="AB149" s="34"/>
      <c r="AC149" s="34"/>
      <c r="AD149" s="16"/>
      <c r="AE149" s="41"/>
      <c r="AF149" s="41"/>
      <c r="AG149" s="41"/>
      <c r="AH149" s="41"/>
      <c r="AI149" s="41"/>
      <c r="AJ149" s="5"/>
      <c r="AK149" s="5"/>
      <c r="AL149" s="5"/>
    </row>
    <row r="150" spans="1:38" ht="16">
      <c r="A150" s="56"/>
      <c r="B150" s="5"/>
      <c r="C150" s="5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16"/>
      <c r="Y150" s="34"/>
      <c r="Z150" s="34"/>
      <c r="AA150" s="34"/>
      <c r="AB150" s="34"/>
      <c r="AC150" s="34"/>
      <c r="AD150" s="16"/>
      <c r="AE150" s="41"/>
      <c r="AF150" s="41"/>
      <c r="AG150" s="41"/>
      <c r="AH150" s="41"/>
      <c r="AI150" s="41"/>
      <c r="AJ150" s="5"/>
      <c r="AK150" s="5"/>
      <c r="AL150" s="5"/>
    </row>
    <row r="151" spans="1:38" ht="16">
      <c r="A151" s="56"/>
      <c r="B151" s="5"/>
      <c r="C151" s="5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16"/>
      <c r="Y151" s="34"/>
      <c r="Z151" s="34"/>
      <c r="AA151" s="34"/>
      <c r="AB151" s="34"/>
      <c r="AC151" s="34"/>
      <c r="AD151" s="16"/>
      <c r="AE151" s="41"/>
      <c r="AF151" s="41"/>
      <c r="AG151" s="41"/>
      <c r="AH151" s="41"/>
      <c r="AI151" s="41"/>
      <c r="AJ151" s="5"/>
      <c r="AK151" s="5"/>
      <c r="AL151" s="5"/>
    </row>
    <row r="152" spans="1:38" ht="16">
      <c r="A152" s="56"/>
      <c r="B152" s="5"/>
      <c r="C152" s="5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16"/>
      <c r="Y152" s="34"/>
      <c r="Z152" s="34"/>
      <c r="AA152" s="34"/>
      <c r="AB152" s="34"/>
      <c r="AC152" s="34"/>
      <c r="AD152" s="16"/>
      <c r="AE152" s="41"/>
      <c r="AF152" s="41"/>
      <c r="AG152" s="41"/>
      <c r="AH152" s="41"/>
      <c r="AI152" s="41"/>
      <c r="AJ152" s="5"/>
      <c r="AK152" s="5"/>
      <c r="AL152" s="5"/>
    </row>
    <row r="153" spans="1:38" ht="16">
      <c r="A153" s="56"/>
      <c r="B153" s="5"/>
      <c r="C153" s="5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16"/>
      <c r="Y153" s="34"/>
      <c r="Z153" s="34"/>
      <c r="AA153" s="34"/>
      <c r="AB153" s="34"/>
      <c r="AC153" s="34"/>
      <c r="AD153" s="16"/>
      <c r="AE153" s="41"/>
      <c r="AF153" s="41"/>
      <c r="AG153" s="41"/>
      <c r="AH153" s="41"/>
      <c r="AI153" s="41"/>
      <c r="AJ153" s="5"/>
      <c r="AK153" s="5"/>
      <c r="AL153" s="5"/>
    </row>
    <row r="154" spans="1:38" ht="16">
      <c r="A154" s="56"/>
      <c r="B154" s="5"/>
      <c r="C154" s="5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16"/>
      <c r="Y154" s="34"/>
      <c r="Z154" s="34"/>
      <c r="AA154" s="34"/>
      <c r="AB154" s="34"/>
      <c r="AC154" s="34"/>
      <c r="AD154" s="16"/>
      <c r="AE154" s="41"/>
      <c r="AF154" s="41"/>
      <c r="AG154" s="41"/>
      <c r="AH154" s="41"/>
      <c r="AI154" s="41"/>
      <c r="AJ154" s="5"/>
      <c r="AK154" s="5"/>
      <c r="AL154" s="5"/>
    </row>
    <row r="155" spans="1:38" ht="16">
      <c r="A155" s="56"/>
      <c r="B155" s="5"/>
      <c r="C155" s="5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16"/>
      <c r="Y155" s="34"/>
      <c r="Z155" s="34"/>
      <c r="AA155" s="34"/>
      <c r="AB155" s="34"/>
      <c r="AC155" s="34"/>
      <c r="AD155" s="16"/>
      <c r="AE155" s="41"/>
      <c r="AF155" s="41"/>
      <c r="AG155" s="41"/>
      <c r="AH155" s="41"/>
      <c r="AI155" s="41"/>
      <c r="AJ155" s="5"/>
      <c r="AK155" s="5"/>
      <c r="AL155" s="5"/>
    </row>
    <row r="156" spans="1:38" ht="16">
      <c r="A156" s="151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15"/>
      <c r="Y156" s="33"/>
      <c r="Z156" s="33"/>
      <c r="AA156" s="33"/>
      <c r="AB156" s="33"/>
      <c r="AC156" s="33"/>
      <c r="AD156" s="15"/>
      <c r="AE156" s="40"/>
      <c r="AF156" s="40"/>
      <c r="AG156" s="40"/>
      <c r="AH156" s="40"/>
      <c r="AI156" s="40"/>
      <c r="AJ156" s="5"/>
      <c r="AK156" s="5"/>
      <c r="AL156" s="5"/>
    </row>
    <row r="157" spans="1:38" ht="16">
      <c r="A157" s="151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15"/>
      <c r="Y157" s="33"/>
      <c r="Z157" s="33"/>
      <c r="AA157" s="33"/>
      <c r="AB157" s="33"/>
      <c r="AC157" s="33"/>
      <c r="AD157" s="15"/>
      <c r="AE157" s="40"/>
      <c r="AF157" s="40"/>
      <c r="AG157" s="40"/>
      <c r="AH157" s="40"/>
      <c r="AI157" s="40"/>
      <c r="AJ157" s="5"/>
      <c r="AK157" s="5"/>
      <c r="AL157" s="5"/>
    </row>
    <row r="158" spans="1:38" ht="16">
      <c r="A158" s="56"/>
      <c r="B158" s="5"/>
      <c r="C158" s="5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15"/>
      <c r="Y158" s="33"/>
      <c r="Z158" s="33"/>
      <c r="AA158" s="33"/>
      <c r="AB158" s="33"/>
      <c r="AC158" s="33"/>
      <c r="AD158" s="15"/>
      <c r="AE158" s="40"/>
      <c r="AF158" s="40"/>
      <c r="AG158" s="40"/>
      <c r="AH158" s="40"/>
      <c r="AI158" s="40"/>
      <c r="AJ158" s="5"/>
      <c r="AK158" s="5"/>
      <c r="AL158" s="5"/>
    </row>
    <row r="159" spans="1:38" ht="16">
      <c r="A159" s="56"/>
      <c r="B159" s="5"/>
      <c r="C159" s="5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15"/>
      <c r="Y159" s="33"/>
      <c r="Z159" s="33"/>
      <c r="AA159" s="33"/>
      <c r="AB159" s="33"/>
      <c r="AC159" s="33"/>
      <c r="AD159" s="15"/>
      <c r="AE159" s="40"/>
      <c r="AF159" s="40"/>
      <c r="AG159" s="40"/>
      <c r="AH159" s="40"/>
      <c r="AI159" s="40"/>
      <c r="AJ159" s="5"/>
      <c r="AK159" s="5"/>
      <c r="AL159" s="5"/>
    </row>
    <row r="160" spans="1:38" ht="16">
      <c r="A160" s="56"/>
      <c r="B160" s="5"/>
      <c r="C160" s="5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15"/>
      <c r="Y160" s="33"/>
      <c r="Z160" s="33"/>
      <c r="AA160" s="33"/>
      <c r="AB160" s="33"/>
      <c r="AC160" s="33"/>
      <c r="AD160" s="15"/>
      <c r="AE160" s="40"/>
      <c r="AF160" s="40"/>
      <c r="AG160" s="40"/>
      <c r="AH160" s="40"/>
      <c r="AI160" s="40"/>
      <c r="AJ160" s="5"/>
      <c r="AK160" s="5"/>
      <c r="AL160" s="5"/>
    </row>
    <row r="161" spans="1:38" ht="16">
      <c r="A161" s="56"/>
      <c r="B161" s="5"/>
      <c r="C161" s="5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15"/>
      <c r="Y161" s="33"/>
      <c r="Z161" s="33"/>
      <c r="AA161" s="33"/>
      <c r="AB161" s="33"/>
      <c r="AC161" s="33"/>
      <c r="AD161" s="15"/>
      <c r="AE161" s="40"/>
      <c r="AF161" s="40"/>
      <c r="AG161" s="40"/>
      <c r="AH161" s="40"/>
      <c r="AI161" s="40"/>
      <c r="AJ161" s="5"/>
      <c r="AK161" s="5"/>
      <c r="AL161" s="5"/>
    </row>
    <row r="162" spans="1:38" ht="16">
      <c r="A162" s="56"/>
      <c r="B162" s="5"/>
      <c r="C162" s="5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15"/>
      <c r="Y162" s="33"/>
      <c r="Z162" s="33"/>
      <c r="AA162" s="33"/>
      <c r="AB162" s="33"/>
      <c r="AC162" s="33"/>
      <c r="AD162" s="15"/>
      <c r="AE162" s="40"/>
      <c r="AF162" s="40"/>
      <c r="AG162" s="40"/>
      <c r="AH162" s="40"/>
      <c r="AI162" s="40"/>
      <c r="AJ162" s="5"/>
      <c r="AK162" s="5"/>
      <c r="AL162" s="5"/>
    </row>
    <row r="163" spans="1:38" ht="16">
      <c r="A163" s="56"/>
      <c r="B163" s="5"/>
      <c r="C163" s="5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15"/>
      <c r="Y163" s="33"/>
      <c r="Z163" s="33"/>
      <c r="AA163" s="33"/>
      <c r="AB163" s="33"/>
      <c r="AC163" s="33"/>
      <c r="AD163" s="15"/>
      <c r="AE163" s="40"/>
      <c r="AF163" s="40"/>
      <c r="AG163" s="40"/>
      <c r="AH163" s="40"/>
      <c r="AI163" s="40"/>
      <c r="AJ163" s="5"/>
      <c r="AK163" s="5"/>
      <c r="AL163" s="5"/>
    </row>
    <row r="164" spans="1:38" ht="16">
      <c r="A164" s="56"/>
      <c r="B164" s="5"/>
      <c r="C164" s="5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15"/>
      <c r="Y164" s="33"/>
      <c r="Z164" s="33"/>
      <c r="AA164" s="33"/>
      <c r="AB164" s="33"/>
      <c r="AC164" s="33"/>
      <c r="AD164" s="15"/>
      <c r="AE164" s="40"/>
      <c r="AF164" s="40"/>
      <c r="AG164" s="40"/>
      <c r="AH164" s="40"/>
      <c r="AI164" s="40"/>
      <c r="AJ164" s="5"/>
      <c r="AK164" s="5"/>
      <c r="AL164" s="5"/>
    </row>
    <row r="165" spans="1:38" ht="16">
      <c r="A165" s="56"/>
      <c r="B165" s="5"/>
      <c r="C165" s="5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15"/>
      <c r="Y165" s="33"/>
      <c r="Z165" s="33"/>
      <c r="AA165" s="33"/>
      <c r="AB165" s="33"/>
      <c r="AC165" s="33"/>
      <c r="AD165" s="15"/>
      <c r="AE165" s="40"/>
      <c r="AF165" s="40"/>
      <c r="AG165" s="40"/>
      <c r="AH165" s="40"/>
      <c r="AI165" s="40"/>
      <c r="AJ165" s="5"/>
      <c r="AK165" s="5"/>
      <c r="AL165" s="5"/>
    </row>
    <row r="166" spans="1:38" ht="16">
      <c r="A166" s="56"/>
      <c r="B166" s="5"/>
      <c r="C166" s="5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15"/>
      <c r="Y166" s="33"/>
      <c r="Z166" s="33"/>
      <c r="AA166" s="33"/>
      <c r="AB166" s="33"/>
      <c r="AC166" s="33"/>
      <c r="AD166" s="15"/>
      <c r="AE166" s="40"/>
      <c r="AF166" s="40"/>
      <c r="AG166" s="40"/>
      <c r="AH166" s="40"/>
      <c r="AI166" s="40"/>
      <c r="AJ166" s="5"/>
      <c r="AK166" s="5"/>
      <c r="AL166" s="5"/>
    </row>
    <row r="167" spans="1:38" ht="16">
      <c r="A167" s="56"/>
      <c r="B167" s="5"/>
      <c r="C167" s="5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15"/>
      <c r="Y167" s="33"/>
      <c r="Z167" s="33"/>
      <c r="AA167" s="33"/>
      <c r="AB167" s="33"/>
      <c r="AC167" s="33"/>
      <c r="AD167" s="15"/>
      <c r="AE167" s="40"/>
      <c r="AF167" s="40"/>
      <c r="AG167" s="40"/>
      <c r="AH167" s="40"/>
      <c r="AI167" s="40"/>
      <c r="AJ167" s="5"/>
      <c r="AK167" s="5"/>
      <c r="AL167" s="5"/>
    </row>
    <row r="168" spans="1:38" ht="16">
      <c r="A168" s="56"/>
      <c r="B168" s="5"/>
      <c r="C168" s="5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15"/>
      <c r="Y168" s="33"/>
      <c r="Z168" s="33"/>
      <c r="AA168" s="33"/>
      <c r="AB168" s="33"/>
      <c r="AC168" s="33"/>
      <c r="AD168" s="15"/>
      <c r="AE168" s="40"/>
      <c r="AF168" s="40"/>
      <c r="AG168" s="40"/>
      <c r="AH168" s="40"/>
      <c r="AI168" s="40"/>
      <c r="AJ168" s="5"/>
      <c r="AK168" s="5"/>
      <c r="AL168" s="5"/>
    </row>
    <row r="169" spans="1:38" ht="16">
      <c r="A169" s="56"/>
      <c r="B169" s="5"/>
      <c r="C169" s="5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15"/>
      <c r="Y169" s="33"/>
      <c r="Z169" s="33"/>
      <c r="AA169" s="33"/>
      <c r="AB169" s="33"/>
      <c r="AC169" s="33"/>
      <c r="AD169" s="15"/>
      <c r="AE169" s="40"/>
      <c r="AF169" s="40"/>
      <c r="AG169" s="40"/>
      <c r="AH169" s="40"/>
      <c r="AI169" s="40"/>
      <c r="AJ169" s="5"/>
      <c r="AK169" s="5"/>
      <c r="AL169" s="5"/>
    </row>
    <row r="170" spans="1:38" ht="16">
      <c r="A170" s="56"/>
      <c r="B170" s="5"/>
      <c r="C170" s="5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15"/>
      <c r="Y170" s="33"/>
      <c r="Z170" s="33"/>
      <c r="AA170" s="33"/>
      <c r="AB170" s="33"/>
      <c r="AC170" s="33"/>
      <c r="AD170" s="15"/>
      <c r="AE170" s="40"/>
      <c r="AF170" s="40"/>
      <c r="AG170" s="40"/>
      <c r="AH170" s="40"/>
      <c r="AI170" s="40"/>
      <c r="AJ170" s="5"/>
      <c r="AK170" s="5"/>
      <c r="AL170" s="5"/>
    </row>
    <row r="171" spans="1:38" ht="16">
      <c r="A171" s="56"/>
      <c r="B171" s="5"/>
      <c r="C171" s="5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15"/>
      <c r="Y171" s="33"/>
      <c r="Z171" s="33"/>
      <c r="AA171" s="33"/>
      <c r="AB171" s="33"/>
      <c r="AC171" s="33"/>
      <c r="AD171" s="15"/>
      <c r="AE171" s="40"/>
      <c r="AF171" s="40"/>
      <c r="AG171" s="40"/>
      <c r="AH171" s="40"/>
      <c r="AI171" s="40"/>
      <c r="AJ171" s="5"/>
      <c r="AK171" s="5"/>
      <c r="AL171" s="5"/>
    </row>
    <row r="172" spans="1:38" ht="16">
      <c r="A172" s="56"/>
      <c r="B172" s="5"/>
      <c r="C172" s="5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15"/>
      <c r="Y172" s="33"/>
      <c r="Z172" s="33"/>
      <c r="AA172" s="33"/>
      <c r="AB172" s="33"/>
      <c r="AC172" s="33"/>
      <c r="AD172" s="15"/>
      <c r="AE172" s="40"/>
      <c r="AF172" s="40"/>
      <c r="AG172" s="40"/>
      <c r="AH172" s="40"/>
      <c r="AI172" s="40"/>
      <c r="AJ172" s="5"/>
      <c r="AK172" s="5"/>
      <c r="AL172" s="5"/>
    </row>
    <row r="173" spans="1:38" ht="16">
      <c r="A173" s="56"/>
      <c r="B173" s="5"/>
      <c r="C173" s="5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15"/>
      <c r="Y173" s="33"/>
      <c r="Z173" s="33"/>
      <c r="AA173" s="33"/>
      <c r="AB173" s="33"/>
      <c r="AC173" s="33"/>
      <c r="AD173" s="15"/>
      <c r="AE173" s="40"/>
      <c r="AF173" s="40"/>
      <c r="AG173" s="40"/>
      <c r="AH173" s="40"/>
      <c r="AI173" s="40"/>
      <c r="AJ173" s="5"/>
      <c r="AK173" s="5"/>
      <c r="AL173" s="5"/>
    </row>
    <row r="174" spans="1:38" ht="16">
      <c r="A174" s="56"/>
      <c r="B174" s="5"/>
      <c r="C174" s="5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15"/>
      <c r="Y174" s="33"/>
      <c r="Z174" s="33"/>
      <c r="AA174" s="33"/>
      <c r="AB174" s="33"/>
      <c r="AC174" s="33"/>
      <c r="AD174" s="15"/>
      <c r="AE174" s="40"/>
      <c r="AF174" s="40"/>
      <c r="AG174" s="40"/>
      <c r="AH174" s="40"/>
      <c r="AI174" s="40"/>
      <c r="AJ174" s="5"/>
      <c r="AK174" s="5"/>
      <c r="AL174" s="5"/>
    </row>
    <row r="175" spans="1:38" ht="16">
      <c r="A175" s="56"/>
      <c r="B175" s="5"/>
      <c r="C175" s="5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15"/>
      <c r="Y175" s="33"/>
      <c r="Z175" s="33"/>
      <c r="AA175" s="33"/>
      <c r="AB175" s="33"/>
      <c r="AC175" s="33"/>
      <c r="AD175" s="15"/>
      <c r="AE175" s="40"/>
      <c r="AF175" s="40"/>
      <c r="AG175" s="40"/>
      <c r="AH175" s="40"/>
      <c r="AI175" s="40"/>
      <c r="AJ175" s="5"/>
      <c r="AK175" s="5"/>
      <c r="AL175" s="5"/>
    </row>
    <row r="176" spans="1:38" ht="16">
      <c r="A176" s="56"/>
      <c r="B176" s="5"/>
      <c r="C176" s="5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15"/>
      <c r="Y176" s="33"/>
      <c r="Z176" s="33"/>
      <c r="AA176" s="33"/>
      <c r="AB176" s="33"/>
      <c r="AC176" s="33"/>
      <c r="AD176" s="15"/>
      <c r="AE176" s="40"/>
      <c r="AF176" s="40"/>
      <c r="AG176" s="40"/>
      <c r="AH176" s="40"/>
      <c r="AI176" s="40"/>
      <c r="AJ176" s="5"/>
      <c r="AK176" s="5"/>
      <c r="AL176" s="5"/>
    </row>
    <row r="177" spans="1:38" ht="16">
      <c r="A177" s="56"/>
      <c r="B177" s="5"/>
      <c r="C177" s="5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15"/>
      <c r="Y177" s="33"/>
      <c r="Z177" s="33"/>
      <c r="AA177" s="33"/>
      <c r="AB177" s="33"/>
      <c r="AC177" s="33"/>
      <c r="AD177" s="15"/>
      <c r="AE177" s="40"/>
      <c r="AF177" s="40"/>
      <c r="AG177" s="40"/>
      <c r="AH177" s="40"/>
      <c r="AI177" s="40"/>
      <c r="AJ177" s="5"/>
      <c r="AK177" s="5"/>
      <c r="AL177" s="5"/>
    </row>
    <row r="178" spans="1:38" ht="16">
      <c r="A178" s="56"/>
      <c r="B178" s="5"/>
      <c r="C178" s="5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15"/>
      <c r="Y178" s="33"/>
      <c r="Z178" s="33"/>
      <c r="AA178" s="33"/>
      <c r="AB178" s="33"/>
      <c r="AC178" s="33"/>
      <c r="AD178" s="15"/>
      <c r="AE178" s="40"/>
      <c r="AF178" s="40"/>
      <c r="AG178" s="40"/>
      <c r="AH178" s="40"/>
      <c r="AI178" s="40"/>
      <c r="AJ178" s="5"/>
      <c r="AK178" s="5"/>
      <c r="AL178" s="5"/>
    </row>
    <row r="179" spans="1:38" ht="16">
      <c r="A179" s="56"/>
      <c r="B179" s="5"/>
      <c r="C179" s="5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15"/>
      <c r="Y179" s="33"/>
      <c r="Z179" s="33"/>
      <c r="AA179" s="33"/>
      <c r="AB179" s="33"/>
      <c r="AC179" s="33"/>
      <c r="AD179" s="15"/>
      <c r="AE179" s="40"/>
      <c r="AF179" s="40"/>
      <c r="AG179" s="40"/>
      <c r="AH179" s="40"/>
      <c r="AI179" s="40"/>
      <c r="AJ179" s="5"/>
      <c r="AK179" s="5"/>
      <c r="AL179" s="5"/>
    </row>
    <row r="180" spans="1:38" ht="16">
      <c r="A180" s="56"/>
      <c r="B180" s="5"/>
      <c r="C180" s="5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15"/>
      <c r="Y180" s="33"/>
      <c r="Z180" s="33"/>
      <c r="AA180" s="33"/>
      <c r="AB180" s="33"/>
      <c r="AC180" s="33"/>
      <c r="AD180" s="15"/>
      <c r="AE180" s="40"/>
      <c r="AF180" s="40"/>
      <c r="AG180" s="40"/>
      <c r="AH180" s="40"/>
      <c r="AI180" s="40"/>
      <c r="AJ180" s="5"/>
      <c r="AK180" s="5"/>
      <c r="AL180" s="5"/>
    </row>
    <row r="181" spans="1:38" ht="16">
      <c r="A181" s="56"/>
      <c r="B181" s="5"/>
      <c r="C181" s="5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15"/>
      <c r="Y181" s="33"/>
      <c r="Z181" s="33"/>
      <c r="AA181" s="33"/>
      <c r="AB181" s="33"/>
      <c r="AC181" s="33"/>
      <c r="AD181" s="15"/>
      <c r="AE181" s="40"/>
      <c r="AF181" s="40"/>
      <c r="AG181" s="40"/>
      <c r="AH181" s="40"/>
      <c r="AI181" s="40"/>
      <c r="AJ181" s="5"/>
      <c r="AK181" s="5"/>
      <c r="AL181" s="5"/>
    </row>
    <row r="182" spans="1:38" ht="16">
      <c r="A182" s="56"/>
      <c r="B182" s="5"/>
      <c r="C182" s="5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15"/>
      <c r="Y182" s="33"/>
      <c r="Z182" s="33"/>
      <c r="AA182" s="33"/>
      <c r="AB182" s="33"/>
      <c r="AC182" s="33"/>
      <c r="AD182" s="15"/>
      <c r="AE182" s="40"/>
      <c r="AF182" s="40"/>
      <c r="AG182" s="40"/>
      <c r="AH182" s="40"/>
      <c r="AI182" s="40"/>
      <c r="AJ182" s="5"/>
      <c r="AK182" s="5"/>
      <c r="AL182" s="5"/>
    </row>
    <row r="183" spans="1:38" ht="16">
      <c r="A183" s="56"/>
      <c r="B183" s="5"/>
      <c r="C183" s="5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15"/>
      <c r="Y183" s="33"/>
      <c r="Z183" s="33"/>
      <c r="AA183" s="33"/>
      <c r="AB183" s="33"/>
      <c r="AC183" s="33"/>
      <c r="AD183" s="15"/>
      <c r="AE183" s="40"/>
      <c r="AF183" s="40"/>
      <c r="AG183" s="40"/>
      <c r="AH183" s="40"/>
      <c r="AI183" s="40"/>
      <c r="AJ183" s="5"/>
      <c r="AK183" s="5"/>
      <c r="AL183" s="5"/>
    </row>
    <row r="184" spans="1:38" ht="16">
      <c r="A184" s="56"/>
      <c r="B184" s="5"/>
      <c r="C184" s="5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15"/>
      <c r="Y184" s="33"/>
      <c r="Z184" s="33"/>
      <c r="AA184" s="33"/>
      <c r="AB184" s="33"/>
      <c r="AC184" s="33"/>
      <c r="AD184" s="15"/>
      <c r="AE184" s="40"/>
      <c r="AF184" s="40"/>
      <c r="AG184" s="40"/>
      <c r="AH184" s="40"/>
      <c r="AI184" s="40"/>
      <c r="AJ184" s="5"/>
      <c r="AK184" s="5"/>
      <c r="AL184" s="5"/>
    </row>
    <row r="185" spans="1:38" ht="16">
      <c r="A185" s="56"/>
      <c r="B185" s="5"/>
      <c r="C185" s="5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15"/>
      <c r="Y185" s="33"/>
      <c r="Z185" s="33"/>
      <c r="AA185" s="33"/>
      <c r="AB185" s="33"/>
      <c r="AC185" s="33"/>
      <c r="AD185" s="15"/>
      <c r="AE185" s="40"/>
      <c r="AF185" s="40"/>
      <c r="AG185" s="40"/>
      <c r="AH185" s="40"/>
      <c r="AI185" s="40"/>
      <c r="AJ185" s="5"/>
      <c r="AK185" s="5"/>
      <c r="AL185" s="5"/>
    </row>
    <row r="186" spans="1:38" ht="16">
      <c r="A186" s="56"/>
      <c r="B186" s="5"/>
      <c r="C186" s="5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15"/>
      <c r="Y186" s="33"/>
      <c r="Z186" s="33"/>
      <c r="AA186" s="33"/>
      <c r="AB186" s="33"/>
      <c r="AC186" s="33"/>
      <c r="AD186" s="15"/>
      <c r="AE186" s="40"/>
      <c r="AF186" s="40"/>
      <c r="AG186" s="40"/>
      <c r="AH186" s="40"/>
      <c r="AI186" s="40"/>
      <c r="AJ186" s="5"/>
      <c r="AK186" s="5"/>
      <c r="AL186" s="5"/>
    </row>
    <row r="187" spans="1:38" ht="16">
      <c r="A187" s="56"/>
      <c r="B187" s="5"/>
      <c r="C187" s="5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15"/>
      <c r="Y187" s="33"/>
      <c r="Z187" s="33"/>
      <c r="AA187" s="33"/>
      <c r="AB187" s="33"/>
      <c r="AC187" s="33"/>
      <c r="AD187" s="15"/>
      <c r="AE187" s="40"/>
      <c r="AF187" s="40"/>
      <c r="AG187" s="40"/>
      <c r="AH187" s="40"/>
      <c r="AI187" s="40"/>
      <c r="AJ187" s="5"/>
      <c r="AK187" s="5"/>
      <c r="AL187" s="5"/>
    </row>
    <row r="188" spans="1:38" ht="16">
      <c r="A188" s="56"/>
      <c r="B188" s="5"/>
      <c r="C188" s="5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15"/>
      <c r="Y188" s="33"/>
      <c r="Z188" s="33"/>
      <c r="AA188" s="33"/>
      <c r="AB188" s="33"/>
      <c r="AC188" s="33"/>
      <c r="AD188" s="15"/>
      <c r="AE188" s="40"/>
      <c r="AF188" s="40"/>
      <c r="AG188" s="40"/>
      <c r="AH188" s="40"/>
      <c r="AI188" s="40"/>
      <c r="AJ188" s="5"/>
      <c r="AK188" s="5"/>
      <c r="AL188" s="5"/>
    </row>
    <row r="189" spans="1:38" ht="16">
      <c r="A189" s="56"/>
      <c r="B189" s="5"/>
      <c r="C189" s="5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15"/>
      <c r="Y189" s="33"/>
      <c r="Z189" s="33"/>
      <c r="AA189" s="33"/>
      <c r="AB189" s="33"/>
      <c r="AC189" s="33"/>
      <c r="AD189" s="15"/>
      <c r="AE189" s="40"/>
      <c r="AF189" s="40"/>
      <c r="AG189" s="40"/>
      <c r="AH189" s="40"/>
      <c r="AI189" s="40"/>
      <c r="AJ189" s="5"/>
      <c r="AK189" s="5"/>
      <c r="AL189" s="5"/>
    </row>
    <row r="190" spans="1:38" ht="16">
      <c r="A190" s="56"/>
      <c r="B190" s="5"/>
      <c r="C190" s="5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15"/>
      <c r="Y190" s="33"/>
      <c r="Z190" s="33"/>
      <c r="AA190" s="33"/>
      <c r="AB190" s="33"/>
      <c r="AC190" s="33"/>
      <c r="AD190" s="15"/>
      <c r="AE190" s="40"/>
      <c r="AF190" s="40"/>
      <c r="AG190" s="40"/>
      <c r="AH190" s="40"/>
      <c r="AI190" s="40"/>
      <c r="AJ190" s="5"/>
      <c r="AK190" s="5"/>
      <c r="AL190" s="5"/>
    </row>
    <row r="191" spans="1:38" ht="16">
      <c r="A191" s="56"/>
      <c r="B191" s="5"/>
      <c r="C191" s="5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15"/>
      <c r="Y191" s="33"/>
      <c r="Z191" s="33"/>
      <c r="AA191" s="33"/>
      <c r="AB191" s="33"/>
      <c r="AC191" s="33"/>
      <c r="AD191" s="15"/>
      <c r="AE191" s="40"/>
      <c r="AF191" s="40"/>
      <c r="AG191" s="40"/>
      <c r="AH191" s="40"/>
      <c r="AI191" s="40"/>
      <c r="AJ191" s="5"/>
      <c r="AK191" s="5"/>
      <c r="AL191" s="5"/>
    </row>
    <row r="192" spans="1:38" ht="16">
      <c r="A192" s="56"/>
      <c r="B192" s="5"/>
      <c r="C192" s="5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15"/>
      <c r="Y192" s="33"/>
      <c r="Z192" s="33"/>
      <c r="AA192" s="33"/>
      <c r="AB192" s="33"/>
      <c r="AC192" s="33"/>
      <c r="AD192" s="15"/>
      <c r="AE192" s="40"/>
      <c r="AF192" s="40"/>
      <c r="AG192" s="40"/>
      <c r="AH192" s="40"/>
      <c r="AI192" s="40"/>
      <c r="AJ192" s="5"/>
      <c r="AK192" s="5"/>
      <c r="AL192" s="5"/>
    </row>
    <row r="193" spans="1:38" ht="16">
      <c r="A193" s="56"/>
      <c r="B193" s="5"/>
      <c r="C193" s="5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15"/>
      <c r="Y193" s="33"/>
      <c r="Z193" s="33"/>
      <c r="AA193" s="33"/>
      <c r="AB193" s="33"/>
      <c r="AC193" s="33"/>
      <c r="AD193" s="15"/>
      <c r="AE193" s="40"/>
      <c r="AF193" s="40"/>
      <c r="AG193" s="40"/>
      <c r="AH193" s="40"/>
      <c r="AI193" s="40"/>
      <c r="AJ193" s="5"/>
      <c r="AK193" s="5"/>
      <c r="AL193" s="5"/>
    </row>
    <row r="194" spans="1:38" ht="16">
      <c r="A194" s="56"/>
      <c r="B194" s="5"/>
      <c r="C194" s="5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15"/>
      <c r="Y194" s="33"/>
      <c r="Z194" s="33"/>
      <c r="AA194" s="33"/>
      <c r="AB194" s="33"/>
      <c r="AC194" s="33"/>
      <c r="AD194" s="15"/>
      <c r="AE194" s="40"/>
      <c r="AF194" s="40"/>
      <c r="AG194" s="40"/>
      <c r="AH194" s="40"/>
      <c r="AI194" s="40"/>
      <c r="AJ194" s="5"/>
      <c r="AK194" s="5"/>
      <c r="AL194" s="5"/>
    </row>
    <row r="195" spans="1:38" ht="16">
      <c r="A195" s="56"/>
      <c r="B195" s="5"/>
      <c r="C195" s="5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15"/>
      <c r="Y195" s="33"/>
      <c r="Z195" s="33"/>
      <c r="AA195" s="33"/>
      <c r="AB195" s="33"/>
      <c r="AC195" s="33"/>
      <c r="AD195" s="15"/>
      <c r="AE195" s="40"/>
      <c r="AF195" s="40"/>
      <c r="AG195" s="40"/>
      <c r="AH195" s="40"/>
      <c r="AI195" s="40"/>
      <c r="AJ195" s="5"/>
      <c r="AK195" s="5"/>
      <c r="AL195" s="5"/>
    </row>
    <row r="196" spans="1:38" ht="16">
      <c r="A196" s="56"/>
      <c r="B196" s="5"/>
      <c r="C196" s="5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15"/>
      <c r="Y196" s="33"/>
      <c r="Z196" s="33"/>
      <c r="AA196" s="33"/>
      <c r="AB196" s="33"/>
      <c r="AC196" s="33"/>
      <c r="AD196" s="15"/>
      <c r="AE196" s="40"/>
      <c r="AF196" s="40"/>
      <c r="AG196" s="40"/>
      <c r="AH196" s="40"/>
      <c r="AI196" s="40"/>
      <c r="AJ196" s="5"/>
      <c r="AK196" s="5"/>
      <c r="AL196" s="5"/>
    </row>
    <row r="197" spans="1:38" ht="16">
      <c r="A197" s="56"/>
      <c r="B197" s="5"/>
      <c r="C197" s="5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15"/>
      <c r="Y197" s="33"/>
      <c r="Z197" s="33"/>
      <c r="AA197" s="33"/>
      <c r="AB197" s="33"/>
      <c r="AC197" s="33"/>
      <c r="AD197" s="15"/>
      <c r="AE197" s="40"/>
      <c r="AF197" s="40"/>
      <c r="AG197" s="40"/>
      <c r="AH197" s="40"/>
      <c r="AI197" s="40"/>
      <c r="AJ197" s="5"/>
      <c r="AK197" s="5"/>
      <c r="AL197" s="5"/>
    </row>
    <row r="198" spans="1:38" ht="16">
      <c r="A198" s="56"/>
      <c r="B198" s="5"/>
      <c r="C198" s="5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15"/>
      <c r="Y198" s="33"/>
      <c r="Z198" s="33"/>
      <c r="AA198" s="33"/>
      <c r="AB198" s="33"/>
      <c r="AC198" s="33"/>
      <c r="AD198" s="15"/>
      <c r="AE198" s="40"/>
      <c r="AF198" s="40"/>
      <c r="AG198" s="40"/>
      <c r="AH198" s="40"/>
      <c r="AI198" s="40"/>
      <c r="AJ198" s="5"/>
      <c r="AK198" s="5"/>
      <c r="AL198" s="5"/>
    </row>
    <row r="199" spans="1:38" ht="16">
      <c r="A199" s="56"/>
      <c r="B199" s="5"/>
      <c r="C199" s="5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15"/>
      <c r="Y199" s="33"/>
      <c r="Z199" s="33"/>
      <c r="AA199" s="33"/>
      <c r="AB199" s="33"/>
      <c r="AC199" s="33"/>
      <c r="AD199" s="15"/>
      <c r="AE199" s="40"/>
      <c r="AF199" s="40"/>
      <c r="AG199" s="40"/>
      <c r="AH199" s="40"/>
      <c r="AI199" s="40"/>
      <c r="AJ199" s="5"/>
      <c r="AK199" s="5"/>
      <c r="AL199" s="5"/>
    </row>
    <row r="200" spans="1:38" ht="16">
      <c r="A200" s="56"/>
      <c r="B200" s="5"/>
      <c r="C200" s="5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15"/>
      <c r="Y200" s="33"/>
      <c r="Z200" s="33"/>
      <c r="AA200" s="33"/>
      <c r="AB200" s="33"/>
      <c r="AC200" s="33"/>
      <c r="AD200" s="15"/>
      <c r="AE200" s="40"/>
      <c r="AF200" s="40"/>
      <c r="AG200" s="40"/>
      <c r="AH200" s="40"/>
      <c r="AI200" s="40"/>
      <c r="AJ200" s="5"/>
      <c r="AK200" s="5"/>
      <c r="AL200" s="5"/>
    </row>
    <row r="201" spans="1:38" ht="16">
      <c r="A201" s="56"/>
      <c r="B201" s="5"/>
      <c r="C201" s="5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15"/>
      <c r="Y201" s="33"/>
      <c r="Z201" s="33"/>
      <c r="AA201" s="33"/>
      <c r="AB201" s="33"/>
      <c r="AC201" s="33"/>
      <c r="AD201" s="15"/>
      <c r="AE201" s="40"/>
      <c r="AF201" s="40"/>
      <c r="AG201" s="40"/>
      <c r="AH201" s="40"/>
      <c r="AI201" s="40"/>
      <c r="AJ201" s="5"/>
      <c r="AK201" s="5"/>
      <c r="AL201" s="5"/>
    </row>
    <row r="202" spans="1:38" ht="16">
      <c r="A202" s="56"/>
      <c r="B202" s="5"/>
      <c r="C202" s="5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15"/>
      <c r="Y202" s="33"/>
      <c r="Z202" s="33"/>
      <c r="AA202" s="33"/>
      <c r="AB202" s="33"/>
      <c r="AC202" s="33"/>
      <c r="AD202" s="15"/>
      <c r="AE202" s="40"/>
      <c r="AF202" s="40"/>
      <c r="AG202" s="40"/>
      <c r="AH202" s="40"/>
      <c r="AI202" s="40"/>
      <c r="AJ202" s="5"/>
      <c r="AK202" s="5"/>
      <c r="AL202" s="5"/>
    </row>
    <row r="203" spans="1:38" ht="16">
      <c r="A203" s="56"/>
      <c r="B203" s="5"/>
      <c r="C203" s="5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15"/>
      <c r="Y203" s="33"/>
      <c r="Z203" s="33"/>
      <c r="AA203" s="33"/>
      <c r="AB203" s="33"/>
      <c r="AC203" s="33"/>
      <c r="AD203" s="15"/>
      <c r="AE203" s="40"/>
      <c r="AF203" s="40"/>
      <c r="AG203" s="40"/>
      <c r="AH203" s="40"/>
      <c r="AI203" s="40"/>
      <c r="AJ203" s="5"/>
      <c r="AK203" s="5"/>
      <c r="AL203" s="5"/>
    </row>
    <row r="204" spans="1:38" ht="16">
      <c r="A204" s="56"/>
      <c r="B204" s="5"/>
      <c r="C204" s="5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15"/>
      <c r="Y204" s="33"/>
      <c r="Z204" s="33"/>
      <c r="AA204" s="33"/>
      <c r="AB204" s="33"/>
      <c r="AC204" s="33"/>
      <c r="AD204" s="15"/>
      <c r="AE204" s="40"/>
      <c r="AF204" s="40"/>
      <c r="AG204" s="40"/>
      <c r="AH204" s="40"/>
      <c r="AI204" s="40"/>
      <c r="AJ204" s="5"/>
      <c r="AK204" s="5"/>
      <c r="AL204" s="5"/>
    </row>
    <row r="205" spans="1:38" ht="16">
      <c r="A205" s="56"/>
      <c r="B205" s="5"/>
      <c r="C205" s="5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15"/>
      <c r="Y205" s="33"/>
      <c r="Z205" s="33"/>
      <c r="AA205" s="33"/>
      <c r="AB205" s="33"/>
      <c r="AC205" s="33"/>
      <c r="AD205" s="15"/>
      <c r="AE205" s="40"/>
      <c r="AF205" s="40"/>
      <c r="AG205" s="40"/>
      <c r="AH205" s="40"/>
      <c r="AI205" s="40"/>
      <c r="AJ205" s="5"/>
      <c r="AK205" s="5"/>
      <c r="AL205" s="5"/>
    </row>
    <row r="206" spans="1:38" ht="16">
      <c r="A206" s="56"/>
      <c r="B206" s="5"/>
      <c r="C206" s="5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15"/>
      <c r="Y206" s="33"/>
      <c r="Z206" s="33"/>
      <c r="AA206" s="33"/>
      <c r="AB206" s="33"/>
      <c r="AC206" s="33"/>
      <c r="AD206" s="15"/>
      <c r="AE206" s="40"/>
      <c r="AF206" s="40"/>
      <c r="AG206" s="40"/>
      <c r="AH206" s="40"/>
      <c r="AI206" s="40"/>
      <c r="AJ206" s="5"/>
      <c r="AK206" s="5"/>
      <c r="AL206" s="5"/>
    </row>
    <row r="207" spans="1:38" ht="16">
      <c r="A207" s="56"/>
      <c r="B207" s="5"/>
      <c r="C207" s="5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15"/>
      <c r="Y207" s="33"/>
      <c r="Z207" s="33"/>
      <c r="AA207" s="33"/>
      <c r="AB207" s="33"/>
      <c r="AC207" s="33"/>
      <c r="AD207" s="15"/>
      <c r="AE207" s="40"/>
      <c r="AF207" s="40"/>
      <c r="AG207" s="40"/>
      <c r="AH207" s="40"/>
      <c r="AI207" s="40"/>
      <c r="AJ207" s="5"/>
      <c r="AK207" s="5"/>
      <c r="AL207" s="5"/>
    </row>
    <row r="208" spans="1:38" ht="16">
      <c r="A208" s="56"/>
      <c r="B208" s="5"/>
      <c r="C208" s="5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15"/>
      <c r="Y208" s="33"/>
      <c r="Z208" s="33"/>
      <c r="AA208" s="33"/>
      <c r="AB208" s="33"/>
      <c r="AC208" s="33"/>
      <c r="AD208" s="15"/>
      <c r="AE208" s="40"/>
      <c r="AF208" s="40"/>
      <c r="AG208" s="40"/>
      <c r="AH208" s="40"/>
      <c r="AI208" s="40"/>
      <c r="AJ208" s="5"/>
      <c r="AK208" s="5"/>
      <c r="AL208" s="5"/>
    </row>
    <row r="209" spans="1:38" ht="16">
      <c r="A209" s="56"/>
      <c r="B209" s="5"/>
      <c r="C209" s="5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15"/>
      <c r="Y209" s="33"/>
      <c r="Z209" s="33"/>
      <c r="AA209" s="33"/>
      <c r="AB209" s="33"/>
      <c r="AC209" s="33"/>
      <c r="AD209" s="15"/>
      <c r="AE209" s="40"/>
      <c r="AF209" s="40"/>
      <c r="AG209" s="40"/>
      <c r="AH209" s="40"/>
      <c r="AI209" s="40"/>
      <c r="AJ209" s="5"/>
      <c r="AK209" s="5"/>
      <c r="AL209" s="5"/>
    </row>
    <row r="210" spans="1:38" ht="16">
      <c r="A210" s="56"/>
      <c r="B210" s="5"/>
      <c r="C210" s="5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15"/>
      <c r="Y210" s="33"/>
      <c r="Z210" s="33"/>
      <c r="AA210" s="33"/>
      <c r="AB210" s="33"/>
      <c r="AC210" s="33"/>
      <c r="AD210" s="15"/>
      <c r="AE210" s="40"/>
      <c r="AF210" s="40"/>
      <c r="AG210" s="40"/>
      <c r="AH210" s="40"/>
      <c r="AI210" s="40"/>
      <c r="AJ210" s="5"/>
      <c r="AK210" s="5"/>
      <c r="AL210" s="5"/>
    </row>
    <row r="211" spans="1:38" ht="16">
      <c r="A211" s="56"/>
      <c r="B211" s="5"/>
      <c r="C211" s="5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15"/>
      <c r="Y211" s="33"/>
      <c r="Z211" s="33"/>
      <c r="AA211" s="33"/>
      <c r="AB211" s="33"/>
      <c r="AC211" s="33"/>
      <c r="AD211" s="15"/>
      <c r="AE211" s="40"/>
      <c r="AF211" s="40"/>
      <c r="AG211" s="40"/>
      <c r="AH211" s="40"/>
      <c r="AI211" s="40"/>
      <c r="AJ211" s="5"/>
      <c r="AK211" s="5"/>
      <c r="AL211" s="5"/>
    </row>
    <row r="212" spans="1:38" ht="16">
      <c r="A212" s="151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8"/>
      <c r="Y212" s="33"/>
      <c r="Z212" s="33"/>
      <c r="AA212" s="33"/>
      <c r="AB212" s="33"/>
      <c r="AC212" s="33"/>
      <c r="AD212" s="8"/>
      <c r="AE212" s="40"/>
      <c r="AF212" s="40"/>
      <c r="AG212" s="40"/>
      <c r="AH212" s="40"/>
      <c r="AI212" s="40"/>
      <c r="AJ212" s="5"/>
      <c r="AK212" s="5"/>
      <c r="AL212" s="5"/>
    </row>
    <row r="213" spans="1:38" ht="16">
      <c r="A213" s="151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8"/>
      <c r="Y213" s="33"/>
      <c r="Z213" s="33"/>
      <c r="AA213" s="33"/>
      <c r="AB213" s="33"/>
      <c r="AC213" s="33"/>
      <c r="AD213" s="8"/>
      <c r="AE213" s="40"/>
      <c r="AF213" s="40"/>
      <c r="AG213" s="40"/>
      <c r="AH213" s="40"/>
      <c r="AI213" s="40"/>
      <c r="AJ213" s="5"/>
      <c r="AK213" s="5"/>
      <c r="AL213" s="5"/>
    </row>
    <row r="214" spans="1:38" ht="16">
      <c r="A214" s="151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8"/>
      <c r="Y214" s="33"/>
      <c r="Z214" s="33"/>
      <c r="AA214" s="33"/>
      <c r="AB214" s="33"/>
      <c r="AC214" s="33"/>
      <c r="AD214" s="8"/>
      <c r="AE214" s="40"/>
      <c r="AF214" s="40"/>
      <c r="AG214" s="40"/>
      <c r="AH214" s="40"/>
      <c r="AI214" s="40"/>
      <c r="AJ214" s="5"/>
      <c r="AK214" s="5"/>
      <c r="AL214" s="5"/>
    </row>
    <row r="215" spans="1:38" ht="16">
      <c r="A215" s="151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8"/>
      <c r="Y215" s="33"/>
      <c r="Z215" s="33"/>
      <c r="AA215" s="33"/>
      <c r="AB215" s="33"/>
      <c r="AC215" s="33"/>
      <c r="AD215" s="8"/>
      <c r="AE215" s="40"/>
      <c r="AF215" s="40"/>
      <c r="AG215" s="40"/>
      <c r="AH215" s="40"/>
      <c r="AI215" s="40"/>
      <c r="AJ215" s="5"/>
      <c r="AK215" s="5"/>
      <c r="AL215" s="5"/>
    </row>
    <row r="216" spans="1:38" ht="16">
      <c r="A216" s="151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8"/>
      <c r="Y216" s="33"/>
      <c r="Z216" s="33"/>
      <c r="AA216" s="33"/>
      <c r="AB216" s="33"/>
      <c r="AC216" s="33"/>
      <c r="AD216" s="8"/>
      <c r="AE216" s="40"/>
      <c r="AF216" s="40"/>
      <c r="AG216" s="40"/>
      <c r="AH216" s="40"/>
      <c r="AI216" s="40"/>
      <c r="AJ216" s="5"/>
      <c r="AK216" s="5"/>
      <c r="AL216" s="5"/>
    </row>
    <row r="217" spans="1:38" ht="16">
      <c r="A217" s="151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8"/>
      <c r="Y217" s="33"/>
      <c r="Z217" s="33"/>
      <c r="AA217" s="33"/>
      <c r="AB217" s="33"/>
      <c r="AC217" s="33"/>
      <c r="AD217" s="8"/>
      <c r="AE217" s="40"/>
      <c r="AF217" s="40"/>
      <c r="AG217" s="40"/>
      <c r="AH217" s="40"/>
      <c r="AI217" s="40"/>
      <c r="AJ217" s="5"/>
      <c r="AK217" s="5"/>
      <c r="AL217" s="5"/>
    </row>
    <row r="218" spans="1:38" ht="16">
      <c r="A218" s="151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8"/>
      <c r="Y218" s="33"/>
      <c r="Z218" s="33"/>
      <c r="AA218" s="33"/>
      <c r="AB218" s="33"/>
      <c r="AC218" s="33"/>
      <c r="AD218" s="8"/>
      <c r="AE218" s="40"/>
      <c r="AF218" s="40"/>
      <c r="AG218" s="40"/>
      <c r="AH218" s="40"/>
      <c r="AI218" s="40"/>
      <c r="AJ218" s="5"/>
      <c r="AK218" s="5"/>
      <c r="AL218" s="5"/>
    </row>
    <row r="219" spans="1:38" ht="16">
      <c r="A219" s="151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8"/>
      <c r="Y219" s="33"/>
      <c r="Z219" s="33"/>
      <c r="AA219" s="33"/>
      <c r="AB219" s="33"/>
      <c r="AC219" s="33"/>
      <c r="AD219" s="8"/>
      <c r="AE219" s="40"/>
      <c r="AF219" s="40"/>
      <c r="AG219" s="40"/>
      <c r="AH219" s="40"/>
      <c r="AI219" s="40"/>
      <c r="AJ219" s="5"/>
      <c r="AK219" s="5"/>
      <c r="AL219" s="5"/>
    </row>
    <row r="220" spans="1:38" ht="16">
      <c r="A220" s="151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8"/>
      <c r="Y220" s="33"/>
      <c r="Z220" s="33"/>
      <c r="AA220" s="33"/>
      <c r="AB220" s="33"/>
      <c r="AC220" s="33"/>
      <c r="AD220" s="8"/>
      <c r="AE220" s="40"/>
      <c r="AF220" s="40"/>
      <c r="AG220" s="40"/>
      <c r="AH220" s="40"/>
      <c r="AI220" s="40"/>
      <c r="AJ220" s="5"/>
      <c r="AK220" s="5"/>
      <c r="AL220" s="5"/>
    </row>
    <row r="221" spans="1:38" ht="16">
      <c r="A221" s="151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8"/>
      <c r="Y221" s="33"/>
      <c r="Z221" s="33"/>
      <c r="AA221" s="33"/>
      <c r="AB221" s="33"/>
      <c r="AC221" s="33"/>
      <c r="AD221" s="8"/>
      <c r="AE221" s="40"/>
      <c r="AF221" s="40"/>
      <c r="AG221" s="40"/>
      <c r="AH221" s="40"/>
      <c r="AI221" s="40"/>
      <c r="AJ221" s="5"/>
      <c r="AK221" s="5"/>
      <c r="AL221" s="5"/>
    </row>
    <row r="222" spans="1:38" ht="16">
      <c r="A222" s="151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8"/>
      <c r="Y222" s="33"/>
      <c r="Z222" s="33"/>
      <c r="AA222" s="33"/>
      <c r="AB222" s="33"/>
      <c r="AC222" s="33"/>
      <c r="AD222" s="8"/>
      <c r="AE222" s="40"/>
      <c r="AF222" s="40"/>
      <c r="AG222" s="40"/>
      <c r="AH222" s="40"/>
      <c r="AI222" s="40"/>
      <c r="AJ222" s="5"/>
      <c r="AK222" s="5"/>
      <c r="AL222" s="5"/>
    </row>
    <row r="223" spans="1:38" ht="16">
      <c r="A223" s="151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8"/>
      <c r="Y223" s="33"/>
      <c r="Z223" s="33"/>
      <c r="AA223" s="33"/>
      <c r="AB223" s="33"/>
      <c r="AC223" s="33"/>
      <c r="AD223" s="8"/>
      <c r="AE223" s="40"/>
      <c r="AF223" s="40"/>
      <c r="AG223" s="40"/>
      <c r="AH223" s="40"/>
      <c r="AI223" s="40"/>
      <c r="AJ223" s="5"/>
      <c r="AK223" s="5"/>
      <c r="AL223" s="5"/>
    </row>
    <row r="224" spans="1:38" ht="16">
      <c r="A224" s="151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8"/>
      <c r="Y224" s="33"/>
      <c r="Z224" s="33"/>
      <c r="AA224" s="33"/>
      <c r="AB224" s="33"/>
      <c r="AC224" s="33"/>
      <c r="AD224" s="8"/>
      <c r="AE224" s="40"/>
      <c r="AF224" s="40"/>
      <c r="AG224" s="40"/>
      <c r="AH224" s="40"/>
      <c r="AI224" s="40"/>
      <c r="AJ224" s="5"/>
      <c r="AK224" s="5"/>
      <c r="AL224" s="5"/>
    </row>
    <row r="225" spans="1:38" ht="16">
      <c r="A225" s="151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8"/>
      <c r="Y225" s="33"/>
      <c r="Z225" s="33"/>
      <c r="AA225" s="33"/>
      <c r="AB225" s="33"/>
      <c r="AC225" s="33"/>
      <c r="AD225" s="8"/>
      <c r="AE225" s="40"/>
      <c r="AF225" s="40"/>
      <c r="AG225" s="40"/>
      <c r="AH225" s="40"/>
      <c r="AI225" s="40"/>
      <c r="AJ225" s="5"/>
      <c r="AK225" s="5"/>
      <c r="AL225" s="5"/>
    </row>
    <row r="226" spans="1:38" ht="16">
      <c r="A226" s="151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8"/>
      <c r="Y226" s="33"/>
      <c r="Z226" s="33"/>
      <c r="AA226" s="33"/>
      <c r="AB226" s="33"/>
      <c r="AC226" s="33"/>
      <c r="AD226" s="8"/>
      <c r="AE226" s="40"/>
      <c r="AF226" s="40"/>
      <c r="AG226" s="40"/>
      <c r="AH226" s="40"/>
      <c r="AI226" s="40"/>
      <c r="AJ226" s="5"/>
      <c r="AK226" s="5"/>
      <c r="AL226" s="5"/>
    </row>
    <row r="227" spans="1:38" ht="16">
      <c r="A227" s="151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8"/>
      <c r="Y227" s="33"/>
      <c r="Z227" s="33"/>
      <c r="AA227" s="33"/>
      <c r="AB227" s="33"/>
      <c r="AC227" s="33"/>
      <c r="AD227" s="8"/>
      <c r="AE227" s="40"/>
      <c r="AF227" s="40"/>
      <c r="AG227" s="40"/>
      <c r="AH227" s="40"/>
      <c r="AI227" s="40"/>
      <c r="AJ227" s="5"/>
      <c r="AK227" s="5"/>
      <c r="AL227" s="5"/>
    </row>
    <row r="228" spans="1:38" ht="16">
      <c r="A228" s="151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8"/>
      <c r="Y228" s="33"/>
      <c r="Z228" s="33"/>
      <c r="AA228" s="33"/>
      <c r="AB228" s="33"/>
      <c r="AC228" s="33"/>
      <c r="AD228" s="8"/>
      <c r="AE228" s="40"/>
      <c r="AF228" s="40"/>
      <c r="AG228" s="40"/>
      <c r="AH228" s="40"/>
      <c r="AI228" s="40"/>
      <c r="AJ228" s="5"/>
      <c r="AK228" s="5"/>
      <c r="AL228" s="5"/>
    </row>
    <row r="229" spans="1:38" ht="16">
      <c r="A229" s="151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8"/>
      <c r="Y229" s="33"/>
      <c r="Z229" s="33"/>
      <c r="AA229" s="33"/>
      <c r="AB229" s="33"/>
      <c r="AC229" s="33"/>
      <c r="AD229" s="8"/>
      <c r="AE229" s="40"/>
      <c r="AF229" s="40"/>
      <c r="AG229" s="40"/>
      <c r="AH229" s="40"/>
      <c r="AI229" s="40"/>
      <c r="AJ229" s="5"/>
      <c r="AK229" s="5"/>
      <c r="AL229" s="5"/>
    </row>
    <row r="230" spans="1:38" ht="16">
      <c r="A230" s="151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8"/>
      <c r="Y230" s="33"/>
      <c r="Z230" s="33"/>
      <c r="AA230" s="33"/>
      <c r="AB230" s="33"/>
      <c r="AC230" s="33"/>
      <c r="AD230" s="8"/>
      <c r="AE230" s="40"/>
      <c r="AF230" s="40"/>
      <c r="AG230" s="40"/>
      <c r="AH230" s="40"/>
      <c r="AI230" s="40"/>
      <c r="AJ230" s="5"/>
      <c r="AK230" s="5"/>
      <c r="AL230" s="5"/>
    </row>
    <row r="231" spans="1:38" ht="16">
      <c r="A231" s="151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8"/>
      <c r="Y231" s="33"/>
      <c r="Z231" s="33"/>
      <c r="AA231" s="33"/>
      <c r="AB231" s="33"/>
      <c r="AC231" s="33"/>
      <c r="AD231" s="8"/>
      <c r="AE231" s="40"/>
      <c r="AF231" s="40"/>
      <c r="AG231" s="40"/>
      <c r="AH231" s="40"/>
      <c r="AI231" s="40"/>
      <c r="AJ231" s="5"/>
      <c r="AK231" s="5"/>
      <c r="AL231" s="5"/>
    </row>
    <row r="232" spans="1:38" ht="16">
      <c r="A232" s="151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8"/>
      <c r="Y232" s="33"/>
      <c r="Z232" s="33"/>
      <c r="AA232" s="33"/>
      <c r="AB232" s="33"/>
      <c r="AC232" s="33"/>
      <c r="AD232" s="8"/>
      <c r="AE232" s="40"/>
      <c r="AF232" s="40"/>
      <c r="AG232" s="40"/>
      <c r="AH232" s="40"/>
      <c r="AI232" s="40"/>
      <c r="AJ232" s="5"/>
      <c r="AK232" s="5"/>
      <c r="AL232" s="5"/>
    </row>
    <row r="233" spans="1:38" ht="16">
      <c r="A233" s="151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8"/>
      <c r="Y233" s="33"/>
      <c r="Z233" s="33"/>
      <c r="AA233" s="33"/>
      <c r="AB233" s="33"/>
      <c r="AC233" s="33"/>
      <c r="AD233" s="8"/>
      <c r="AE233" s="40"/>
      <c r="AF233" s="40"/>
      <c r="AG233" s="40"/>
      <c r="AH233" s="40"/>
      <c r="AI233" s="40"/>
      <c r="AJ233" s="5"/>
      <c r="AK233" s="5"/>
      <c r="AL233" s="5"/>
    </row>
    <row r="234" spans="1:38" ht="16">
      <c r="A234" s="151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8"/>
      <c r="Y234" s="33"/>
      <c r="Z234" s="33"/>
      <c r="AA234" s="33"/>
      <c r="AB234" s="33"/>
      <c r="AC234" s="33"/>
      <c r="AD234" s="8"/>
      <c r="AE234" s="40"/>
      <c r="AF234" s="40"/>
      <c r="AG234" s="40"/>
      <c r="AH234" s="40"/>
      <c r="AI234" s="40"/>
      <c r="AJ234" s="5"/>
      <c r="AK234" s="5"/>
      <c r="AL234" s="5"/>
    </row>
    <row r="235" spans="1:38" ht="16">
      <c r="A235" s="151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8"/>
      <c r="Y235" s="33"/>
      <c r="Z235" s="33"/>
      <c r="AA235" s="33"/>
      <c r="AB235" s="33"/>
      <c r="AC235" s="33"/>
      <c r="AD235" s="8"/>
      <c r="AE235" s="40"/>
      <c r="AF235" s="40"/>
      <c r="AG235" s="40"/>
      <c r="AH235" s="40"/>
      <c r="AI235" s="40"/>
      <c r="AJ235" s="5"/>
      <c r="AK235" s="5"/>
      <c r="AL235" s="5"/>
    </row>
    <row r="236" spans="1:38" ht="16">
      <c r="A236" s="151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8"/>
      <c r="Y236" s="33"/>
      <c r="Z236" s="33"/>
      <c r="AA236" s="33"/>
      <c r="AB236" s="33"/>
      <c r="AC236" s="33"/>
      <c r="AD236" s="8"/>
      <c r="AE236" s="40"/>
      <c r="AF236" s="40"/>
      <c r="AG236" s="40"/>
      <c r="AH236" s="40"/>
      <c r="AI236" s="40"/>
      <c r="AJ236" s="5"/>
      <c r="AK236" s="5"/>
      <c r="AL236" s="5"/>
    </row>
    <row r="237" spans="1:38" ht="16">
      <c r="A237" s="151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8"/>
      <c r="Y237" s="33"/>
      <c r="Z237" s="33"/>
      <c r="AA237" s="33"/>
      <c r="AB237" s="33"/>
      <c r="AC237" s="33"/>
      <c r="AD237" s="8"/>
      <c r="AE237" s="40"/>
      <c r="AF237" s="40"/>
      <c r="AG237" s="40"/>
      <c r="AH237" s="40"/>
      <c r="AI237" s="40"/>
      <c r="AJ237" s="5"/>
      <c r="AK237" s="5"/>
      <c r="AL237" s="5"/>
    </row>
    <row r="238" spans="1:38" ht="16">
      <c r="A238" s="151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8"/>
      <c r="Y238" s="33"/>
      <c r="Z238" s="33"/>
      <c r="AA238" s="33"/>
      <c r="AB238" s="33"/>
      <c r="AC238" s="33"/>
      <c r="AD238" s="8"/>
      <c r="AE238" s="40"/>
      <c r="AF238" s="40"/>
      <c r="AG238" s="40"/>
      <c r="AH238" s="40"/>
      <c r="AI238" s="40"/>
      <c r="AJ238" s="5"/>
      <c r="AK238" s="5"/>
      <c r="AL238" s="5"/>
    </row>
    <row r="239" spans="1:38" ht="16">
      <c r="A239" s="151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8"/>
      <c r="Y239" s="33"/>
      <c r="Z239" s="33"/>
      <c r="AA239" s="33"/>
      <c r="AB239" s="33"/>
      <c r="AC239" s="33"/>
      <c r="AD239" s="8"/>
      <c r="AE239" s="40"/>
      <c r="AF239" s="40"/>
      <c r="AG239" s="40"/>
      <c r="AH239" s="40"/>
      <c r="AI239" s="40"/>
      <c r="AJ239" s="5"/>
      <c r="AK239" s="5"/>
      <c r="AL239" s="5"/>
    </row>
    <row r="240" spans="1:38" ht="16">
      <c r="A240" s="151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8"/>
      <c r="Y240" s="33"/>
      <c r="Z240" s="33"/>
      <c r="AA240" s="33"/>
      <c r="AB240" s="33"/>
      <c r="AC240" s="33"/>
      <c r="AD240" s="8"/>
      <c r="AE240" s="40"/>
      <c r="AF240" s="40"/>
      <c r="AG240" s="40"/>
      <c r="AH240" s="40"/>
      <c r="AI240" s="40"/>
      <c r="AJ240" s="5"/>
      <c r="AK240" s="5"/>
      <c r="AL240" s="5"/>
    </row>
    <row r="241" spans="1:38" ht="16">
      <c r="A241" s="151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8"/>
      <c r="Y241" s="33"/>
      <c r="Z241" s="33"/>
      <c r="AA241" s="33"/>
      <c r="AB241" s="33"/>
      <c r="AC241" s="33"/>
      <c r="AD241" s="8"/>
      <c r="AE241" s="40"/>
      <c r="AF241" s="40"/>
      <c r="AG241" s="40"/>
      <c r="AH241" s="40"/>
      <c r="AI241" s="40"/>
      <c r="AJ241" s="5"/>
      <c r="AK241" s="5"/>
      <c r="AL241" s="5"/>
    </row>
    <row r="242" spans="1:38" ht="16">
      <c r="A242" s="151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8"/>
      <c r="Y242" s="33"/>
      <c r="Z242" s="33"/>
      <c r="AA242" s="33"/>
      <c r="AB242" s="33"/>
      <c r="AC242" s="33"/>
      <c r="AD242" s="8"/>
      <c r="AE242" s="40"/>
      <c r="AF242" s="40"/>
      <c r="AG242" s="40"/>
      <c r="AH242" s="40"/>
      <c r="AI242" s="40"/>
      <c r="AJ242" s="5"/>
      <c r="AK242" s="5"/>
      <c r="AL242" s="5"/>
    </row>
    <row r="243" spans="1:38" ht="16">
      <c r="A243" s="151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8"/>
      <c r="Y243" s="33"/>
      <c r="Z243" s="33"/>
      <c r="AA243" s="33"/>
      <c r="AB243" s="33"/>
      <c r="AC243" s="33"/>
      <c r="AD243" s="8"/>
      <c r="AE243" s="40"/>
      <c r="AF243" s="40"/>
      <c r="AG243" s="40"/>
      <c r="AH243" s="40"/>
      <c r="AI243" s="40"/>
      <c r="AJ243" s="5"/>
      <c r="AK243" s="5"/>
      <c r="AL243" s="5"/>
    </row>
    <row r="244" spans="1:38" ht="16">
      <c r="A244" s="151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8"/>
      <c r="Y244" s="33"/>
      <c r="Z244" s="33"/>
      <c r="AA244" s="33"/>
      <c r="AB244" s="33"/>
      <c r="AC244" s="33"/>
      <c r="AD244" s="8"/>
      <c r="AE244" s="40"/>
      <c r="AF244" s="40"/>
      <c r="AG244" s="40"/>
      <c r="AH244" s="40"/>
      <c r="AI244" s="40"/>
      <c r="AJ244" s="5"/>
      <c r="AK244" s="5"/>
      <c r="AL244" s="5"/>
    </row>
    <row r="245" spans="1:38" ht="16">
      <c r="A245" s="151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8"/>
      <c r="Y245" s="33"/>
      <c r="Z245" s="33"/>
      <c r="AA245" s="33"/>
      <c r="AB245" s="33"/>
      <c r="AC245" s="33"/>
      <c r="AD245" s="8"/>
      <c r="AE245" s="40"/>
      <c r="AF245" s="40"/>
      <c r="AG245" s="40"/>
      <c r="AH245" s="40"/>
      <c r="AI245" s="40"/>
      <c r="AJ245" s="5"/>
      <c r="AK245" s="5"/>
      <c r="AL245" s="5"/>
    </row>
    <row r="246" spans="1:38" ht="16">
      <c r="A246" s="151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8"/>
      <c r="Y246" s="33"/>
      <c r="Z246" s="33"/>
      <c r="AA246" s="33"/>
      <c r="AB246" s="33"/>
      <c r="AC246" s="33"/>
      <c r="AD246" s="8"/>
      <c r="AE246" s="40"/>
      <c r="AF246" s="40"/>
      <c r="AG246" s="40"/>
      <c r="AH246" s="40"/>
      <c r="AI246" s="40"/>
      <c r="AJ246" s="5"/>
      <c r="AK246" s="5"/>
      <c r="AL246" s="5"/>
    </row>
    <row r="247" spans="1:38" ht="16">
      <c r="A247" s="151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8"/>
      <c r="Y247" s="33"/>
      <c r="Z247" s="33"/>
      <c r="AA247" s="33"/>
      <c r="AB247" s="33"/>
      <c r="AC247" s="33"/>
      <c r="AD247" s="8"/>
      <c r="AE247" s="40"/>
      <c r="AF247" s="40"/>
      <c r="AG247" s="40"/>
      <c r="AH247" s="40"/>
      <c r="AI247" s="40"/>
      <c r="AJ247" s="5"/>
      <c r="AK247" s="5"/>
      <c r="AL247" s="5"/>
    </row>
    <row r="248" spans="1:38" ht="16">
      <c r="A248" s="151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8"/>
      <c r="Y248" s="33"/>
      <c r="Z248" s="33"/>
      <c r="AA248" s="33"/>
      <c r="AB248" s="33"/>
      <c r="AC248" s="33"/>
      <c r="AD248" s="8"/>
      <c r="AE248" s="40"/>
      <c r="AF248" s="40"/>
      <c r="AG248" s="40"/>
      <c r="AH248" s="40"/>
      <c r="AI248" s="40"/>
      <c r="AJ248" s="5"/>
      <c r="AK248" s="5"/>
      <c r="AL248" s="5"/>
    </row>
    <row r="249" spans="1:38" ht="16">
      <c r="A249" s="151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8"/>
      <c r="Y249" s="33"/>
      <c r="Z249" s="33"/>
      <c r="AA249" s="33"/>
      <c r="AB249" s="33"/>
      <c r="AC249" s="33"/>
      <c r="AD249" s="8"/>
      <c r="AE249" s="40"/>
      <c r="AF249" s="40"/>
      <c r="AG249" s="40"/>
      <c r="AH249" s="40"/>
      <c r="AI249" s="40"/>
      <c r="AJ249" s="5"/>
      <c r="AK249" s="5"/>
      <c r="AL249" s="5"/>
    </row>
    <row r="250" spans="1:38" ht="16">
      <c r="A250" s="151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8"/>
      <c r="Y250" s="33"/>
      <c r="Z250" s="33"/>
      <c r="AA250" s="33"/>
      <c r="AB250" s="33"/>
      <c r="AC250" s="33"/>
      <c r="AD250" s="8"/>
      <c r="AE250" s="40"/>
      <c r="AF250" s="40"/>
      <c r="AG250" s="40"/>
      <c r="AH250" s="40"/>
      <c r="AI250" s="40"/>
      <c r="AJ250" s="5"/>
      <c r="AK250" s="5"/>
      <c r="AL250" s="5"/>
    </row>
    <row r="251" spans="1:38" ht="16">
      <c r="A251" s="151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8"/>
      <c r="Y251" s="33"/>
      <c r="Z251" s="33"/>
      <c r="AA251" s="33"/>
      <c r="AB251" s="33"/>
      <c r="AC251" s="33"/>
      <c r="AD251" s="8"/>
      <c r="AE251" s="40"/>
      <c r="AF251" s="40"/>
      <c r="AG251" s="40"/>
      <c r="AH251" s="40"/>
      <c r="AI251" s="40"/>
      <c r="AJ251" s="5"/>
      <c r="AK251" s="5"/>
      <c r="AL251" s="5"/>
    </row>
    <row r="252" spans="1:38" ht="16">
      <c r="A252" s="151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8"/>
      <c r="Y252" s="33"/>
      <c r="Z252" s="33"/>
      <c r="AA252" s="33"/>
      <c r="AB252" s="33"/>
      <c r="AC252" s="33"/>
      <c r="AD252" s="8"/>
      <c r="AE252" s="40"/>
      <c r="AF252" s="40"/>
      <c r="AG252" s="40"/>
      <c r="AH252" s="40"/>
      <c r="AI252" s="40"/>
      <c r="AJ252" s="5"/>
      <c r="AK252" s="5"/>
      <c r="AL252" s="5"/>
    </row>
    <row r="253" spans="1:38" ht="16">
      <c r="A253" s="151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8"/>
      <c r="Y253" s="33"/>
      <c r="Z253" s="33"/>
      <c r="AA253" s="33"/>
      <c r="AB253" s="33"/>
      <c r="AC253" s="33"/>
      <c r="AD253" s="8"/>
      <c r="AE253" s="40"/>
      <c r="AF253" s="40"/>
      <c r="AG253" s="40"/>
      <c r="AH253" s="40"/>
      <c r="AI253" s="40"/>
      <c r="AJ253" s="5"/>
      <c r="AK253" s="5"/>
      <c r="AL253" s="5"/>
    </row>
    <row r="254" spans="1:38" ht="16">
      <c r="A254" s="151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8"/>
      <c r="Y254" s="33"/>
      <c r="Z254" s="33"/>
      <c r="AA254" s="33"/>
      <c r="AB254" s="33"/>
      <c r="AC254" s="33"/>
      <c r="AD254" s="8"/>
      <c r="AE254" s="40"/>
      <c r="AF254" s="40"/>
      <c r="AG254" s="40"/>
      <c r="AH254" s="40"/>
      <c r="AI254" s="40"/>
      <c r="AJ254" s="5"/>
      <c r="AK254" s="5"/>
      <c r="AL254" s="5"/>
    </row>
    <row r="255" spans="1:38" ht="16">
      <c r="A255" s="151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8"/>
      <c r="Y255" s="33"/>
      <c r="Z255" s="33"/>
      <c r="AA255" s="33"/>
      <c r="AB255" s="33"/>
      <c r="AC255" s="33"/>
      <c r="AD255" s="8"/>
      <c r="AE255" s="40"/>
      <c r="AF255" s="40"/>
      <c r="AG255" s="40"/>
      <c r="AH255" s="40"/>
      <c r="AI255" s="40"/>
      <c r="AJ255" s="5"/>
      <c r="AK255" s="5"/>
      <c r="AL255" s="5"/>
    </row>
    <row r="256" spans="1:38" ht="16">
      <c r="A256" s="151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8"/>
      <c r="Y256" s="33"/>
      <c r="Z256" s="33"/>
      <c r="AA256" s="33"/>
      <c r="AB256" s="33"/>
      <c r="AC256" s="33"/>
      <c r="AD256" s="8"/>
      <c r="AE256" s="40"/>
      <c r="AF256" s="40"/>
      <c r="AG256" s="40"/>
      <c r="AH256" s="40"/>
      <c r="AI256" s="40"/>
      <c r="AJ256" s="5"/>
      <c r="AK256" s="5"/>
      <c r="AL256" s="5"/>
    </row>
    <row r="257" spans="1:38" ht="16">
      <c r="A257" s="151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8"/>
      <c r="Y257" s="33"/>
      <c r="Z257" s="33"/>
      <c r="AA257" s="33"/>
      <c r="AB257" s="33"/>
      <c r="AC257" s="33"/>
      <c r="AD257" s="8"/>
      <c r="AE257" s="40"/>
      <c r="AF257" s="40"/>
      <c r="AG257" s="40"/>
      <c r="AH257" s="40"/>
      <c r="AI257" s="40"/>
      <c r="AJ257" s="5"/>
      <c r="AK257" s="5"/>
      <c r="AL257" s="5"/>
    </row>
    <row r="258" spans="1:38" ht="16">
      <c r="A258" s="151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8"/>
      <c r="Y258" s="33"/>
      <c r="Z258" s="33"/>
      <c r="AA258" s="33"/>
      <c r="AB258" s="33"/>
      <c r="AC258" s="33"/>
      <c r="AD258" s="8"/>
      <c r="AE258" s="40"/>
      <c r="AF258" s="40"/>
      <c r="AG258" s="40"/>
      <c r="AH258" s="40"/>
      <c r="AI258" s="40"/>
      <c r="AJ258" s="5"/>
      <c r="AK258" s="5"/>
      <c r="AL258" s="5"/>
    </row>
    <row r="259" spans="1:38" ht="16">
      <c r="A259" s="151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8"/>
      <c r="Y259" s="33"/>
      <c r="Z259" s="33"/>
      <c r="AA259" s="33"/>
      <c r="AB259" s="33"/>
      <c r="AC259" s="33"/>
      <c r="AD259" s="8"/>
      <c r="AE259" s="40"/>
      <c r="AF259" s="40"/>
      <c r="AG259" s="40"/>
      <c r="AH259" s="40"/>
      <c r="AI259" s="40"/>
      <c r="AJ259" s="5"/>
      <c r="AK259" s="5"/>
      <c r="AL259" s="5"/>
    </row>
    <row r="260" spans="1:38" ht="16">
      <c r="A260" s="151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8"/>
      <c r="Y260" s="33"/>
      <c r="Z260" s="33"/>
      <c r="AA260" s="33"/>
      <c r="AB260" s="33"/>
      <c r="AC260" s="33"/>
      <c r="AD260" s="8"/>
      <c r="AE260" s="40"/>
      <c r="AF260" s="40"/>
      <c r="AG260" s="40"/>
      <c r="AH260" s="40"/>
      <c r="AI260" s="40"/>
      <c r="AJ260" s="5"/>
      <c r="AK260" s="5"/>
      <c r="AL260" s="5"/>
    </row>
    <row r="261" spans="1:38" ht="16">
      <c r="A261" s="151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8"/>
      <c r="Y261" s="33"/>
      <c r="Z261" s="33"/>
      <c r="AA261" s="33"/>
      <c r="AB261" s="33"/>
      <c r="AC261" s="33"/>
      <c r="AD261" s="8"/>
      <c r="AE261" s="40"/>
      <c r="AF261" s="40"/>
      <c r="AG261" s="40"/>
      <c r="AH261" s="40"/>
      <c r="AI261" s="40"/>
      <c r="AJ261" s="5"/>
      <c r="AK261" s="5"/>
      <c r="AL261" s="5"/>
    </row>
    <row r="262" spans="1:38" ht="16">
      <c r="A262" s="151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8"/>
      <c r="Y262" s="33"/>
      <c r="Z262" s="33"/>
      <c r="AA262" s="33"/>
      <c r="AB262" s="33"/>
      <c r="AC262" s="33"/>
      <c r="AD262" s="8"/>
      <c r="AE262" s="40"/>
      <c r="AF262" s="40"/>
      <c r="AG262" s="40"/>
      <c r="AH262" s="40"/>
      <c r="AI262" s="40"/>
      <c r="AJ262" s="5"/>
      <c r="AK262" s="5"/>
      <c r="AL262" s="5"/>
    </row>
    <row r="263" spans="1:38" ht="16">
      <c r="A263" s="151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8"/>
      <c r="Y263" s="33"/>
      <c r="Z263" s="33"/>
      <c r="AA263" s="33"/>
      <c r="AB263" s="33"/>
      <c r="AC263" s="33"/>
      <c r="AD263" s="8"/>
      <c r="AE263" s="40"/>
      <c r="AF263" s="40"/>
      <c r="AG263" s="40"/>
      <c r="AH263" s="40"/>
      <c r="AI263" s="40"/>
      <c r="AJ263" s="5"/>
      <c r="AK263" s="5"/>
      <c r="AL263" s="5"/>
    </row>
    <row r="264" spans="1:38" ht="16">
      <c r="A264" s="151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8"/>
      <c r="Y264" s="33"/>
      <c r="Z264" s="33"/>
      <c r="AA264" s="33"/>
      <c r="AB264" s="33"/>
      <c r="AC264" s="33"/>
      <c r="AD264" s="8"/>
      <c r="AE264" s="40"/>
      <c r="AF264" s="40"/>
      <c r="AG264" s="40"/>
      <c r="AH264" s="40"/>
      <c r="AI264" s="40"/>
      <c r="AJ264" s="5"/>
      <c r="AK264" s="5"/>
      <c r="AL264" s="5"/>
    </row>
    <row r="265" spans="1:38" ht="16">
      <c r="A265" s="151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8"/>
      <c r="Y265" s="33"/>
      <c r="Z265" s="33"/>
      <c r="AA265" s="33"/>
      <c r="AB265" s="33"/>
      <c r="AC265" s="33"/>
      <c r="AD265" s="8"/>
      <c r="AE265" s="40"/>
      <c r="AF265" s="40"/>
      <c r="AG265" s="40"/>
      <c r="AH265" s="40"/>
      <c r="AI265" s="40"/>
      <c r="AJ265" s="5"/>
      <c r="AK265" s="5"/>
      <c r="AL265" s="5"/>
    </row>
    <row r="266" spans="1:38" ht="16">
      <c r="A266" s="151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8"/>
      <c r="Y266" s="33"/>
      <c r="Z266" s="33"/>
      <c r="AA266" s="33"/>
      <c r="AB266" s="33"/>
      <c r="AC266" s="33"/>
      <c r="AD266" s="8"/>
      <c r="AE266" s="40"/>
      <c r="AF266" s="40"/>
      <c r="AG266" s="40"/>
      <c r="AH266" s="40"/>
      <c r="AI266" s="40"/>
      <c r="AJ266" s="5"/>
      <c r="AK266" s="5"/>
      <c r="AL266" s="5"/>
    </row>
    <row r="267" spans="1:38" ht="16">
      <c r="A267" s="151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8"/>
      <c r="Y267" s="33"/>
      <c r="Z267" s="33"/>
      <c r="AA267" s="33"/>
      <c r="AB267" s="33"/>
      <c r="AC267" s="33"/>
      <c r="AD267" s="8"/>
      <c r="AE267" s="40"/>
      <c r="AF267" s="40"/>
      <c r="AG267" s="40"/>
      <c r="AH267" s="40"/>
      <c r="AI267" s="40"/>
      <c r="AJ267" s="5"/>
      <c r="AK267" s="5"/>
      <c r="AL267" s="5"/>
    </row>
    <row r="268" spans="1:38" ht="16">
      <c r="A268" s="151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8"/>
      <c r="Y268" s="33"/>
      <c r="Z268" s="33"/>
      <c r="AA268" s="33"/>
      <c r="AB268" s="33"/>
      <c r="AC268" s="33"/>
      <c r="AD268" s="8"/>
      <c r="AE268" s="40"/>
      <c r="AF268" s="40"/>
      <c r="AG268" s="40"/>
      <c r="AH268" s="40"/>
      <c r="AI268" s="40"/>
      <c r="AJ268" s="5"/>
      <c r="AK268" s="5"/>
      <c r="AL268" s="5"/>
    </row>
    <row r="269" spans="1:38" ht="16">
      <c r="A269" s="151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8"/>
      <c r="Y269" s="33"/>
      <c r="Z269" s="33"/>
      <c r="AA269" s="33"/>
      <c r="AB269" s="33"/>
      <c r="AC269" s="33"/>
      <c r="AD269" s="8"/>
      <c r="AE269" s="40"/>
      <c r="AF269" s="40"/>
      <c r="AG269" s="40"/>
      <c r="AH269" s="40"/>
      <c r="AI269" s="40"/>
      <c r="AJ269" s="5"/>
      <c r="AK269" s="5"/>
      <c r="AL269" s="5"/>
    </row>
    <row r="270" spans="1:38" ht="16">
      <c r="A270" s="151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8"/>
      <c r="Y270" s="33"/>
      <c r="Z270" s="33"/>
      <c r="AA270" s="33"/>
      <c r="AB270" s="33"/>
      <c r="AC270" s="33"/>
      <c r="AD270" s="8"/>
      <c r="AE270" s="40"/>
      <c r="AF270" s="40"/>
      <c r="AG270" s="40"/>
      <c r="AH270" s="40"/>
      <c r="AI270" s="40"/>
      <c r="AJ270" s="5"/>
      <c r="AK270" s="5"/>
      <c r="AL270" s="5"/>
    </row>
    <row r="271" spans="1:38" ht="16">
      <c r="A271" s="151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8"/>
      <c r="Y271" s="33"/>
      <c r="Z271" s="33"/>
      <c r="AA271" s="33"/>
      <c r="AB271" s="33"/>
      <c r="AC271" s="33"/>
      <c r="AD271" s="8"/>
      <c r="AE271" s="40"/>
      <c r="AF271" s="40"/>
      <c r="AG271" s="40"/>
      <c r="AH271" s="40"/>
      <c r="AI271" s="40"/>
      <c r="AJ271" s="5"/>
      <c r="AK271" s="5"/>
      <c r="AL271" s="5"/>
    </row>
    <row r="272" spans="1:38" ht="16">
      <c r="A272" s="151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8"/>
      <c r="Y272" s="33"/>
      <c r="Z272" s="33"/>
      <c r="AA272" s="33"/>
      <c r="AB272" s="33"/>
      <c r="AC272" s="33"/>
      <c r="AD272" s="8"/>
      <c r="AE272" s="40"/>
      <c r="AF272" s="40"/>
      <c r="AG272" s="40"/>
      <c r="AH272" s="40"/>
      <c r="AI272" s="40"/>
      <c r="AJ272" s="5"/>
      <c r="AK272" s="5"/>
      <c r="AL272" s="5"/>
    </row>
    <row r="273" spans="1:38" ht="16">
      <c r="A273" s="151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8"/>
      <c r="Y273" s="33"/>
      <c r="Z273" s="33"/>
      <c r="AA273" s="33"/>
      <c r="AB273" s="33"/>
      <c r="AC273" s="33"/>
      <c r="AD273" s="8"/>
      <c r="AE273" s="40"/>
      <c r="AF273" s="40"/>
      <c r="AG273" s="40"/>
      <c r="AH273" s="40"/>
      <c r="AI273" s="40"/>
      <c r="AJ273" s="5"/>
      <c r="AK273" s="5"/>
      <c r="AL273" s="5"/>
    </row>
    <row r="274" spans="1:38" ht="16">
      <c r="A274" s="151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8"/>
      <c r="Y274" s="33"/>
      <c r="Z274" s="33"/>
      <c r="AA274" s="33"/>
      <c r="AB274" s="33"/>
      <c r="AC274" s="33"/>
      <c r="AD274" s="8"/>
      <c r="AE274" s="40"/>
      <c r="AF274" s="40"/>
      <c r="AG274" s="40"/>
      <c r="AH274" s="40"/>
      <c r="AI274" s="40"/>
      <c r="AJ274" s="5"/>
      <c r="AK274" s="5"/>
      <c r="AL274" s="5"/>
    </row>
    <row r="275" spans="1:38" ht="16">
      <c r="A275" s="151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8"/>
      <c r="Y275" s="33"/>
      <c r="Z275" s="33"/>
      <c r="AA275" s="33"/>
      <c r="AB275" s="33"/>
      <c r="AC275" s="33"/>
      <c r="AD275" s="8"/>
      <c r="AE275" s="40"/>
      <c r="AF275" s="40"/>
      <c r="AG275" s="40"/>
      <c r="AH275" s="40"/>
      <c r="AI275" s="40"/>
      <c r="AJ275" s="5"/>
      <c r="AK275" s="5"/>
      <c r="AL275" s="5"/>
    </row>
    <row r="276" spans="1:38" ht="16">
      <c r="A276" s="151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8"/>
      <c r="Y276" s="33"/>
      <c r="Z276" s="33"/>
      <c r="AA276" s="33"/>
      <c r="AB276" s="33"/>
      <c r="AC276" s="33"/>
      <c r="AD276" s="8"/>
      <c r="AE276" s="40"/>
      <c r="AF276" s="40"/>
      <c r="AG276" s="40"/>
      <c r="AH276" s="40"/>
      <c r="AI276" s="40"/>
      <c r="AJ276" s="5"/>
      <c r="AK276" s="5"/>
      <c r="AL276" s="5"/>
    </row>
    <row r="277" spans="1:38" ht="16">
      <c r="A277" s="151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8"/>
      <c r="Y277" s="33"/>
      <c r="Z277" s="33"/>
      <c r="AA277" s="33"/>
      <c r="AB277" s="33"/>
      <c r="AC277" s="33"/>
      <c r="AD277" s="8"/>
      <c r="AE277" s="40"/>
      <c r="AF277" s="40"/>
      <c r="AG277" s="40"/>
      <c r="AH277" s="40"/>
      <c r="AI277" s="40"/>
      <c r="AJ277" s="5"/>
      <c r="AK277" s="5"/>
      <c r="AL277" s="5"/>
    </row>
    <row r="278" spans="1:38" ht="16">
      <c r="A278" s="151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8"/>
      <c r="Y278" s="33"/>
      <c r="Z278" s="33"/>
      <c r="AA278" s="33"/>
      <c r="AB278" s="33"/>
      <c r="AC278" s="33"/>
      <c r="AD278" s="8"/>
      <c r="AE278" s="40"/>
      <c r="AF278" s="40"/>
      <c r="AG278" s="40"/>
      <c r="AH278" s="40"/>
      <c r="AI278" s="40"/>
      <c r="AJ278" s="5"/>
      <c r="AK278" s="5"/>
      <c r="AL278" s="5"/>
    </row>
    <row r="279" spans="1:38" ht="16">
      <c r="A279" s="151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8"/>
      <c r="Y279" s="33"/>
      <c r="Z279" s="33"/>
      <c r="AA279" s="33"/>
      <c r="AB279" s="33"/>
      <c r="AC279" s="33"/>
      <c r="AD279" s="8"/>
      <c r="AE279" s="40"/>
      <c r="AF279" s="40"/>
      <c r="AG279" s="40"/>
      <c r="AH279" s="40"/>
      <c r="AI279" s="40"/>
      <c r="AJ279" s="5"/>
      <c r="AK279" s="5"/>
      <c r="AL279" s="5"/>
    </row>
    <row r="280" spans="1:38" ht="16">
      <c r="A280" s="151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8"/>
      <c r="Y280" s="33"/>
      <c r="Z280" s="33"/>
      <c r="AA280" s="33"/>
      <c r="AB280" s="33"/>
      <c r="AC280" s="33"/>
      <c r="AD280" s="8"/>
      <c r="AE280" s="40"/>
      <c r="AF280" s="40"/>
      <c r="AG280" s="40"/>
      <c r="AH280" s="40"/>
      <c r="AI280" s="40"/>
      <c r="AJ280" s="5"/>
      <c r="AK280" s="5"/>
      <c r="AL280" s="5"/>
    </row>
    <row r="281" spans="1:38" ht="16">
      <c r="A281" s="151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8"/>
      <c r="Y281" s="33"/>
      <c r="Z281" s="33"/>
      <c r="AA281" s="33"/>
      <c r="AB281" s="33"/>
      <c r="AC281" s="33"/>
      <c r="AD281" s="8"/>
      <c r="AE281" s="40"/>
      <c r="AF281" s="40"/>
      <c r="AG281" s="40"/>
      <c r="AH281" s="40"/>
      <c r="AI281" s="40"/>
      <c r="AJ281" s="5"/>
      <c r="AK281" s="5"/>
      <c r="AL281" s="5"/>
    </row>
    <row r="282" spans="1:38" ht="16">
      <c r="A282" s="151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8"/>
      <c r="Y282" s="33"/>
      <c r="Z282" s="33"/>
      <c r="AA282" s="33"/>
      <c r="AB282" s="33"/>
      <c r="AC282" s="33"/>
      <c r="AD282" s="8"/>
      <c r="AE282" s="40"/>
      <c r="AF282" s="40"/>
      <c r="AG282" s="40"/>
      <c r="AH282" s="40"/>
      <c r="AI282" s="40"/>
      <c r="AJ282" s="5"/>
      <c r="AK282" s="5"/>
      <c r="AL282" s="5"/>
    </row>
    <row r="283" spans="1:38" ht="16">
      <c r="A283" s="151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8"/>
      <c r="Y283" s="33"/>
      <c r="Z283" s="33"/>
      <c r="AA283" s="33"/>
      <c r="AB283" s="33"/>
      <c r="AC283" s="33"/>
      <c r="AD283" s="8"/>
      <c r="AE283" s="40"/>
      <c r="AF283" s="40"/>
      <c r="AG283" s="40"/>
      <c r="AH283" s="40"/>
      <c r="AI283" s="40"/>
      <c r="AJ283" s="5"/>
      <c r="AK283" s="5"/>
      <c r="AL283" s="5"/>
    </row>
    <row r="284" spans="1:38" ht="16">
      <c r="A284" s="151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8"/>
      <c r="Y284" s="33"/>
      <c r="Z284" s="33"/>
      <c r="AA284" s="33"/>
      <c r="AB284" s="33"/>
      <c r="AC284" s="33"/>
      <c r="AD284" s="8"/>
      <c r="AE284" s="40"/>
      <c r="AF284" s="40"/>
      <c r="AG284" s="40"/>
      <c r="AH284" s="40"/>
      <c r="AI284" s="40"/>
      <c r="AJ284" s="5"/>
      <c r="AK284" s="5"/>
      <c r="AL284" s="5"/>
    </row>
    <row r="285" spans="1:38" ht="16">
      <c r="A285" s="151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8"/>
      <c r="Y285" s="33"/>
      <c r="Z285" s="33"/>
      <c r="AA285" s="33"/>
      <c r="AB285" s="33"/>
      <c r="AC285" s="33"/>
      <c r="AD285" s="8"/>
      <c r="AE285" s="40"/>
      <c r="AF285" s="40"/>
      <c r="AG285" s="40"/>
      <c r="AH285" s="40"/>
      <c r="AI285" s="40"/>
      <c r="AJ285" s="5"/>
      <c r="AK285" s="5"/>
      <c r="AL285" s="5"/>
    </row>
    <row r="286" spans="1:38" ht="16">
      <c r="A286" s="151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8"/>
      <c r="Y286" s="33"/>
      <c r="Z286" s="33"/>
      <c r="AA286" s="33"/>
      <c r="AB286" s="33"/>
      <c r="AC286" s="33"/>
      <c r="AD286" s="8"/>
      <c r="AE286" s="40"/>
      <c r="AF286" s="40"/>
      <c r="AG286" s="40"/>
      <c r="AH286" s="40"/>
      <c r="AI286" s="40"/>
      <c r="AJ286" s="5"/>
      <c r="AK286" s="5"/>
      <c r="AL286" s="5"/>
    </row>
    <row r="287" spans="1:38" ht="16">
      <c r="A287" s="151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8"/>
      <c r="Y287" s="33"/>
      <c r="Z287" s="33"/>
      <c r="AA287" s="33"/>
      <c r="AB287" s="33"/>
      <c r="AC287" s="33"/>
      <c r="AD287" s="8"/>
      <c r="AE287" s="40"/>
      <c r="AF287" s="40"/>
      <c r="AG287" s="40"/>
      <c r="AH287" s="40"/>
      <c r="AI287" s="40"/>
      <c r="AJ287" s="5"/>
      <c r="AK287" s="5"/>
      <c r="AL287" s="5"/>
    </row>
    <row r="288" spans="1:38" ht="16">
      <c r="A288" s="151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8"/>
      <c r="Y288" s="33"/>
      <c r="Z288" s="33"/>
      <c r="AA288" s="33"/>
      <c r="AB288" s="33"/>
      <c r="AC288" s="33"/>
      <c r="AD288" s="8"/>
      <c r="AE288" s="40"/>
      <c r="AF288" s="40"/>
      <c r="AG288" s="40"/>
      <c r="AH288" s="40"/>
      <c r="AI288" s="40"/>
      <c r="AJ288" s="5"/>
      <c r="AK288" s="5"/>
      <c r="AL288" s="5"/>
    </row>
    <row r="289" spans="1:38" ht="16">
      <c r="A289" s="151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8"/>
      <c r="Y289" s="33"/>
      <c r="Z289" s="33"/>
      <c r="AA289" s="33"/>
      <c r="AB289" s="33"/>
      <c r="AC289" s="33"/>
      <c r="AD289" s="8"/>
      <c r="AE289" s="40"/>
      <c r="AF289" s="40"/>
      <c r="AG289" s="40"/>
      <c r="AH289" s="40"/>
      <c r="AI289" s="40"/>
      <c r="AJ289" s="5"/>
      <c r="AK289" s="5"/>
      <c r="AL289" s="5"/>
    </row>
    <row r="290" spans="1:38" ht="16">
      <c r="A290" s="151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8"/>
      <c r="Y290" s="33"/>
      <c r="Z290" s="33"/>
      <c r="AA290" s="33"/>
      <c r="AB290" s="33"/>
      <c r="AC290" s="33"/>
      <c r="AD290" s="8"/>
      <c r="AE290" s="40"/>
      <c r="AF290" s="40"/>
      <c r="AG290" s="40"/>
      <c r="AH290" s="40"/>
      <c r="AI290" s="40"/>
      <c r="AJ290" s="5"/>
      <c r="AK290" s="5"/>
      <c r="AL290" s="5"/>
    </row>
    <row r="291" spans="1:38" ht="16">
      <c r="A291" s="151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8"/>
      <c r="Y291" s="33"/>
      <c r="Z291" s="33"/>
      <c r="AA291" s="33"/>
      <c r="AB291" s="33"/>
      <c r="AC291" s="33"/>
      <c r="AD291" s="8"/>
      <c r="AE291" s="40"/>
      <c r="AF291" s="40"/>
      <c r="AG291" s="40"/>
      <c r="AH291" s="40"/>
      <c r="AI291" s="40"/>
      <c r="AJ291" s="5"/>
      <c r="AK291" s="5"/>
      <c r="AL291" s="5"/>
    </row>
    <row r="292" spans="1:38" ht="16">
      <c r="A292" s="151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8"/>
      <c r="Y292" s="33"/>
      <c r="Z292" s="33"/>
      <c r="AA292" s="33"/>
      <c r="AB292" s="33"/>
      <c r="AC292" s="33"/>
      <c r="AD292" s="8"/>
      <c r="AE292" s="40"/>
      <c r="AF292" s="40"/>
      <c r="AG292" s="40"/>
      <c r="AH292" s="40"/>
      <c r="AI292" s="40"/>
      <c r="AJ292" s="5"/>
      <c r="AK292" s="5"/>
      <c r="AL292" s="5"/>
    </row>
    <row r="293" spans="1:38" ht="16">
      <c r="A293" s="151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8"/>
      <c r="Y293" s="33"/>
      <c r="Z293" s="33"/>
      <c r="AA293" s="33"/>
      <c r="AB293" s="33"/>
      <c r="AC293" s="33"/>
      <c r="AD293" s="8"/>
      <c r="AE293" s="40"/>
      <c r="AF293" s="40"/>
      <c r="AG293" s="40"/>
      <c r="AH293" s="40"/>
      <c r="AI293" s="40"/>
      <c r="AJ293" s="5"/>
      <c r="AK293" s="5"/>
      <c r="AL293" s="5"/>
    </row>
    <row r="294" spans="1:38" ht="16">
      <c r="A294" s="151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8"/>
      <c r="Y294" s="33"/>
      <c r="Z294" s="33"/>
      <c r="AA294" s="33"/>
      <c r="AB294" s="33"/>
      <c r="AC294" s="33"/>
      <c r="AD294" s="8"/>
      <c r="AE294" s="40"/>
      <c r="AF294" s="40"/>
      <c r="AG294" s="40"/>
      <c r="AH294" s="40"/>
      <c r="AI294" s="40"/>
      <c r="AJ294" s="5"/>
      <c r="AK294" s="5"/>
      <c r="AL294" s="5"/>
    </row>
    <row r="295" spans="1:38" ht="16">
      <c r="A295" s="151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8"/>
      <c r="Y295" s="33"/>
      <c r="Z295" s="33"/>
      <c r="AA295" s="33"/>
      <c r="AB295" s="33"/>
      <c r="AC295" s="33"/>
      <c r="AD295" s="8"/>
      <c r="AE295" s="40"/>
      <c r="AF295" s="40"/>
      <c r="AG295" s="40"/>
      <c r="AH295" s="40"/>
      <c r="AI295" s="40"/>
      <c r="AJ295" s="5"/>
      <c r="AK295" s="5"/>
      <c r="AL295" s="5"/>
    </row>
    <row r="296" spans="1:38" ht="16">
      <c r="A296" s="151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8"/>
      <c r="Y296" s="33"/>
      <c r="Z296" s="33"/>
      <c r="AA296" s="33"/>
      <c r="AB296" s="33"/>
      <c r="AC296" s="33"/>
      <c r="AD296" s="8"/>
      <c r="AE296" s="40"/>
      <c r="AF296" s="40"/>
      <c r="AG296" s="40"/>
      <c r="AH296" s="40"/>
      <c r="AI296" s="40"/>
      <c r="AJ296" s="5"/>
      <c r="AK296" s="5"/>
      <c r="AL296" s="5"/>
    </row>
    <row r="297" spans="1:38" ht="16">
      <c r="A297" s="151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8"/>
      <c r="Y297" s="33"/>
      <c r="Z297" s="33"/>
      <c r="AA297" s="33"/>
      <c r="AB297" s="33"/>
      <c r="AC297" s="33"/>
      <c r="AD297" s="8"/>
      <c r="AE297" s="40"/>
      <c r="AF297" s="40"/>
      <c r="AG297" s="40"/>
      <c r="AH297" s="40"/>
      <c r="AI297" s="40"/>
      <c r="AJ297" s="5"/>
      <c r="AK297" s="5"/>
      <c r="AL297" s="5"/>
    </row>
    <row r="298" spans="1:38" ht="16">
      <c r="A298" s="151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8"/>
      <c r="Y298" s="33"/>
      <c r="Z298" s="33"/>
      <c r="AA298" s="33"/>
      <c r="AB298" s="33"/>
      <c r="AC298" s="33"/>
      <c r="AD298" s="8"/>
      <c r="AE298" s="40"/>
      <c r="AF298" s="40"/>
      <c r="AG298" s="40"/>
      <c r="AH298" s="40"/>
      <c r="AI298" s="40"/>
      <c r="AJ298" s="5"/>
      <c r="AK298" s="5"/>
      <c r="AL298" s="5"/>
    </row>
    <row r="299" spans="1:38" ht="16">
      <c r="A299" s="151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8"/>
      <c r="Y299" s="33"/>
      <c r="Z299" s="33"/>
      <c r="AA299" s="33"/>
      <c r="AB299" s="33"/>
      <c r="AC299" s="33"/>
      <c r="AD299" s="8"/>
      <c r="AE299" s="40"/>
      <c r="AF299" s="40"/>
      <c r="AG299" s="40"/>
      <c r="AH299" s="40"/>
      <c r="AI299" s="40"/>
      <c r="AJ299" s="5"/>
      <c r="AK299" s="5"/>
      <c r="AL299" s="5"/>
    </row>
    <row r="300" spans="1:38" ht="16">
      <c r="A300" s="151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8"/>
      <c r="Y300" s="33"/>
      <c r="Z300" s="33"/>
      <c r="AA300" s="33"/>
      <c r="AB300" s="33"/>
      <c r="AC300" s="33"/>
      <c r="AD300" s="8"/>
      <c r="AE300" s="40"/>
      <c r="AF300" s="40"/>
      <c r="AG300" s="40"/>
      <c r="AH300" s="40"/>
      <c r="AI300" s="40"/>
      <c r="AJ300" s="5"/>
      <c r="AK300" s="5"/>
      <c r="AL300" s="5"/>
    </row>
    <row r="301" spans="1:38" ht="16">
      <c r="A301" s="151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8"/>
      <c r="Y301" s="33"/>
      <c r="Z301" s="33"/>
      <c r="AA301" s="33"/>
      <c r="AB301" s="33"/>
      <c r="AC301" s="33"/>
      <c r="AD301" s="8"/>
      <c r="AE301" s="40"/>
      <c r="AF301" s="40"/>
      <c r="AG301" s="40"/>
      <c r="AH301" s="40"/>
      <c r="AI301" s="40"/>
      <c r="AJ301" s="5"/>
      <c r="AK301" s="5"/>
      <c r="AL301" s="5"/>
    </row>
    <row r="302" spans="1:38" ht="16">
      <c r="A302" s="151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8"/>
      <c r="Y302" s="33"/>
      <c r="Z302" s="33"/>
      <c r="AA302" s="33"/>
      <c r="AB302" s="33"/>
      <c r="AC302" s="33"/>
      <c r="AD302" s="8"/>
      <c r="AE302" s="40"/>
      <c r="AF302" s="40"/>
      <c r="AG302" s="40"/>
      <c r="AH302" s="40"/>
      <c r="AI302" s="40"/>
      <c r="AJ302" s="5"/>
      <c r="AK302" s="5"/>
      <c r="AL302" s="5"/>
    </row>
    <row r="303" spans="1:38" ht="16">
      <c r="A303" s="151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8"/>
      <c r="Y303" s="33"/>
      <c r="Z303" s="33"/>
      <c r="AA303" s="33"/>
      <c r="AB303" s="33"/>
      <c r="AC303" s="33"/>
      <c r="AD303" s="8"/>
      <c r="AE303" s="40"/>
      <c r="AF303" s="40"/>
      <c r="AG303" s="40"/>
      <c r="AH303" s="40"/>
      <c r="AI303" s="40"/>
      <c r="AJ303" s="5"/>
      <c r="AK303" s="5"/>
      <c r="AL303" s="5"/>
    </row>
    <row r="304" spans="1:38" ht="16">
      <c r="A304" s="151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8"/>
      <c r="Y304" s="33"/>
      <c r="Z304" s="33"/>
      <c r="AA304" s="33"/>
      <c r="AB304" s="33"/>
      <c r="AC304" s="33"/>
      <c r="AD304" s="8"/>
      <c r="AE304" s="40"/>
      <c r="AF304" s="40"/>
      <c r="AG304" s="40"/>
      <c r="AH304" s="40"/>
      <c r="AI304" s="40"/>
      <c r="AJ304" s="5"/>
      <c r="AK304" s="5"/>
      <c r="AL304" s="5"/>
    </row>
    <row r="305" spans="1:38" ht="16">
      <c r="A305" s="151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8"/>
      <c r="Y305" s="33"/>
      <c r="Z305" s="33"/>
      <c r="AA305" s="33"/>
      <c r="AB305" s="33"/>
      <c r="AC305" s="33"/>
      <c r="AD305" s="8"/>
      <c r="AE305" s="40"/>
      <c r="AF305" s="40"/>
      <c r="AG305" s="40"/>
      <c r="AH305" s="40"/>
      <c r="AI305" s="40"/>
      <c r="AJ305" s="5"/>
      <c r="AK305" s="5"/>
      <c r="AL305" s="5"/>
    </row>
    <row r="306" spans="1:38" ht="16">
      <c r="A306" s="151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8"/>
      <c r="Y306" s="33"/>
      <c r="Z306" s="33"/>
      <c r="AA306" s="33"/>
      <c r="AB306" s="33"/>
      <c r="AC306" s="33"/>
      <c r="AD306" s="8"/>
      <c r="AE306" s="40"/>
      <c r="AF306" s="40"/>
      <c r="AG306" s="40"/>
      <c r="AH306" s="40"/>
      <c r="AI306" s="40"/>
      <c r="AJ306" s="5"/>
      <c r="AK306" s="5"/>
      <c r="AL306" s="5"/>
    </row>
    <row r="307" spans="1:38" ht="16">
      <c r="A307" s="151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8"/>
      <c r="Y307" s="33"/>
      <c r="Z307" s="33"/>
      <c r="AA307" s="33"/>
      <c r="AB307" s="33"/>
      <c r="AC307" s="33"/>
      <c r="AD307" s="8"/>
      <c r="AE307" s="40"/>
      <c r="AF307" s="40"/>
      <c r="AG307" s="40"/>
      <c r="AH307" s="40"/>
      <c r="AI307" s="40"/>
      <c r="AJ307" s="5"/>
      <c r="AK307" s="5"/>
      <c r="AL307" s="5"/>
    </row>
    <row r="308" spans="1:38" ht="16">
      <c r="A308" s="151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8"/>
      <c r="Y308" s="33"/>
      <c r="Z308" s="33"/>
      <c r="AA308" s="33"/>
      <c r="AB308" s="33"/>
      <c r="AC308" s="33"/>
      <c r="AD308" s="8"/>
      <c r="AE308" s="40"/>
      <c r="AF308" s="40"/>
      <c r="AG308" s="40"/>
      <c r="AH308" s="40"/>
      <c r="AI308" s="40"/>
      <c r="AJ308" s="5"/>
      <c r="AK308" s="5"/>
      <c r="AL308" s="5"/>
    </row>
    <row r="309" spans="1:38" ht="16">
      <c r="A309" s="151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8"/>
      <c r="Y309" s="33"/>
      <c r="Z309" s="33"/>
      <c r="AA309" s="33"/>
      <c r="AB309" s="33"/>
      <c r="AC309" s="33"/>
      <c r="AD309" s="8"/>
      <c r="AE309" s="40"/>
      <c r="AF309" s="40"/>
      <c r="AG309" s="40"/>
      <c r="AH309" s="40"/>
      <c r="AI309" s="40"/>
      <c r="AJ309" s="5"/>
      <c r="AK309" s="5"/>
      <c r="AL309" s="5"/>
    </row>
    <row r="310" spans="1:38" ht="16">
      <c r="A310" s="151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8"/>
      <c r="Y310" s="33"/>
      <c r="Z310" s="33"/>
      <c r="AA310" s="33"/>
      <c r="AB310" s="33"/>
      <c r="AC310" s="33"/>
      <c r="AD310" s="8"/>
      <c r="AE310" s="40"/>
      <c r="AF310" s="40"/>
      <c r="AG310" s="40"/>
      <c r="AH310" s="40"/>
      <c r="AI310" s="40"/>
      <c r="AJ310" s="5"/>
      <c r="AK310" s="5"/>
      <c r="AL310" s="5"/>
    </row>
    <row r="311" spans="1:38" ht="16">
      <c r="A311" s="151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8"/>
      <c r="Y311" s="33"/>
      <c r="Z311" s="33"/>
      <c r="AA311" s="33"/>
      <c r="AB311" s="33"/>
      <c r="AC311" s="33"/>
      <c r="AD311" s="8"/>
      <c r="AE311" s="40"/>
      <c r="AF311" s="40"/>
      <c r="AG311" s="40"/>
      <c r="AH311" s="40"/>
      <c r="AI311" s="40"/>
      <c r="AJ311" s="5"/>
      <c r="AK311" s="5"/>
      <c r="AL311" s="5"/>
    </row>
    <row r="312" spans="1:38" ht="16">
      <c r="A312" s="151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8"/>
      <c r="Y312" s="33"/>
      <c r="Z312" s="33"/>
      <c r="AA312" s="33"/>
      <c r="AB312" s="33"/>
      <c r="AC312" s="33"/>
      <c r="AD312" s="8"/>
      <c r="AE312" s="40"/>
      <c r="AF312" s="40"/>
      <c r="AG312" s="40"/>
      <c r="AH312" s="40"/>
      <c r="AI312" s="40"/>
      <c r="AJ312" s="5"/>
      <c r="AK312" s="5"/>
      <c r="AL312" s="5"/>
    </row>
    <row r="313" spans="1:38" ht="16">
      <c r="A313" s="151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8"/>
      <c r="Y313" s="33"/>
      <c r="Z313" s="33"/>
      <c r="AA313" s="33"/>
      <c r="AB313" s="33"/>
      <c r="AC313" s="33"/>
      <c r="AD313" s="8"/>
      <c r="AE313" s="40"/>
      <c r="AF313" s="40"/>
      <c r="AG313" s="40"/>
      <c r="AH313" s="40"/>
      <c r="AI313" s="40"/>
      <c r="AJ313" s="5"/>
      <c r="AK313" s="5"/>
      <c r="AL313" s="5"/>
    </row>
    <row r="314" spans="1:38" ht="16">
      <c r="A314" s="151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8"/>
      <c r="Y314" s="33"/>
      <c r="Z314" s="33"/>
      <c r="AA314" s="33"/>
      <c r="AB314" s="33"/>
      <c r="AC314" s="33"/>
      <c r="AD314" s="8"/>
      <c r="AE314" s="40"/>
      <c r="AF314" s="40"/>
      <c r="AG314" s="40"/>
      <c r="AH314" s="40"/>
      <c r="AI314" s="40"/>
      <c r="AJ314" s="5"/>
      <c r="AK314" s="5"/>
      <c r="AL314" s="5"/>
    </row>
    <row r="315" spans="1:38" ht="16">
      <c r="A315" s="151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8"/>
      <c r="Y315" s="33"/>
      <c r="Z315" s="33"/>
      <c r="AA315" s="33"/>
      <c r="AB315" s="33"/>
      <c r="AC315" s="33"/>
      <c r="AD315" s="8"/>
      <c r="AE315" s="40"/>
      <c r="AF315" s="40"/>
      <c r="AG315" s="40"/>
      <c r="AH315" s="40"/>
      <c r="AI315" s="40"/>
      <c r="AJ315" s="5"/>
      <c r="AK315" s="5"/>
      <c r="AL315" s="5"/>
    </row>
    <row r="316" spans="1:38" ht="16">
      <c r="A316" s="151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8"/>
      <c r="Y316" s="33"/>
      <c r="Z316" s="33"/>
      <c r="AA316" s="33"/>
      <c r="AB316" s="33"/>
      <c r="AC316" s="33"/>
      <c r="AD316" s="8"/>
      <c r="AE316" s="40"/>
      <c r="AF316" s="40"/>
      <c r="AG316" s="40"/>
      <c r="AH316" s="40"/>
      <c r="AI316" s="40"/>
      <c r="AJ316" s="5"/>
      <c r="AK316" s="5"/>
      <c r="AL316" s="5"/>
    </row>
    <row r="317" spans="1:38" ht="16">
      <c r="A317" s="151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8"/>
      <c r="Y317" s="33"/>
      <c r="Z317" s="33"/>
      <c r="AA317" s="33"/>
      <c r="AB317" s="33"/>
      <c r="AC317" s="33"/>
      <c r="AD317" s="8"/>
      <c r="AE317" s="40"/>
      <c r="AF317" s="40"/>
      <c r="AG317" s="40"/>
      <c r="AH317" s="40"/>
      <c r="AI317" s="40"/>
      <c r="AJ317" s="5"/>
      <c r="AK317" s="5"/>
      <c r="AL317" s="5"/>
    </row>
    <row r="318" spans="1:38" ht="16">
      <c r="A318" s="151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8"/>
      <c r="Y318" s="33"/>
      <c r="Z318" s="33"/>
      <c r="AA318" s="33"/>
      <c r="AB318" s="33"/>
      <c r="AC318" s="33"/>
      <c r="AD318" s="8"/>
      <c r="AE318" s="40"/>
      <c r="AF318" s="40"/>
      <c r="AG318" s="40"/>
      <c r="AH318" s="40"/>
      <c r="AI318" s="40"/>
      <c r="AJ318" s="5"/>
      <c r="AK318" s="5"/>
      <c r="AL318" s="5"/>
    </row>
    <row r="319" spans="1:38" ht="16">
      <c r="A319" s="151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8"/>
      <c r="Y319" s="33"/>
      <c r="Z319" s="33"/>
      <c r="AA319" s="33"/>
      <c r="AB319" s="33"/>
      <c r="AC319" s="33"/>
      <c r="AD319" s="8"/>
      <c r="AE319" s="40"/>
      <c r="AF319" s="40"/>
      <c r="AG319" s="40"/>
      <c r="AH319" s="40"/>
      <c r="AI319" s="40"/>
      <c r="AJ319" s="5"/>
      <c r="AK319" s="5"/>
      <c r="AL319" s="5"/>
    </row>
    <row r="320" spans="1:38" ht="16">
      <c r="A320" s="151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8"/>
      <c r="Y320" s="33"/>
      <c r="Z320" s="33"/>
      <c r="AA320" s="33"/>
      <c r="AB320" s="33"/>
      <c r="AC320" s="33"/>
      <c r="AD320" s="8"/>
      <c r="AE320" s="40"/>
      <c r="AF320" s="40"/>
      <c r="AG320" s="40"/>
      <c r="AH320" s="40"/>
      <c r="AI320" s="40"/>
      <c r="AJ320" s="5"/>
      <c r="AK320" s="5"/>
      <c r="AL320" s="5"/>
    </row>
    <row r="321" spans="1:38" ht="16">
      <c r="A321" s="151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8"/>
      <c r="Y321" s="33"/>
      <c r="Z321" s="33"/>
      <c r="AA321" s="33"/>
      <c r="AB321" s="33"/>
      <c r="AC321" s="33"/>
      <c r="AD321" s="8"/>
      <c r="AE321" s="40"/>
      <c r="AF321" s="40"/>
      <c r="AG321" s="40"/>
      <c r="AH321" s="40"/>
      <c r="AI321" s="40"/>
      <c r="AJ321" s="5"/>
      <c r="AK321" s="5"/>
      <c r="AL321" s="5"/>
    </row>
    <row r="322" spans="1:38" ht="16">
      <c r="A322" s="151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8"/>
      <c r="Y322" s="33"/>
      <c r="Z322" s="33"/>
      <c r="AA322" s="33"/>
      <c r="AB322" s="33"/>
      <c r="AC322" s="33"/>
      <c r="AD322" s="8"/>
      <c r="AE322" s="40"/>
      <c r="AF322" s="40"/>
      <c r="AG322" s="40"/>
      <c r="AH322" s="40"/>
      <c r="AI322" s="40"/>
      <c r="AJ322" s="5"/>
      <c r="AK322" s="5"/>
      <c r="AL322" s="5"/>
    </row>
    <row r="323" spans="1:38" ht="16">
      <c r="A323" s="151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8"/>
      <c r="Y323" s="33"/>
      <c r="Z323" s="33"/>
      <c r="AA323" s="33"/>
      <c r="AB323" s="33"/>
      <c r="AC323" s="33"/>
      <c r="AD323" s="8"/>
      <c r="AE323" s="40"/>
      <c r="AF323" s="40"/>
      <c r="AG323" s="40"/>
      <c r="AH323" s="40"/>
      <c r="AI323" s="40"/>
      <c r="AJ323" s="5"/>
      <c r="AK323" s="5"/>
      <c r="AL323" s="5"/>
    </row>
    <row r="324" spans="1:38" ht="16">
      <c r="A324" s="151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8"/>
      <c r="Y324" s="33"/>
      <c r="Z324" s="33"/>
      <c r="AA324" s="33"/>
      <c r="AB324" s="33"/>
      <c r="AC324" s="33"/>
      <c r="AD324" s="8"/>
      <c r="AE324" s="40"/>
      <c r="AF324" s="40"/>
      <c r="AG324" s="40"/>
      <c r="AH324" s="40"/>
      <c r="AI324" s="40"/>
      <c r="AJ324" s="5"/>
      <c r="AK324" s="5"/>
      <c r="AL324" s="5"/>
    </row>
    <row r="325" spans="1:38" ht="16">
      <c r="A325" s="151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8"/>
      <c r="Y325" s="33"/>
      <c r="Z325" s="33"/>
      <c r="AA325" s="33"/>
      <c r="AB325" s="33"/>
      <c r="AC325" s="33"/>
      <c r="AD325" s="8"/>
      <c r="AE325" s="40"/>
      <c r="AF325" s="40"/>
      <c r="AG325" s="40"/>
      <c r="AH325" s="40"/>
      <c r="AI325" s="40"/>
      <c r="AJ325" s="5"/>
      <c r="AK325" s="5"/>
      <c r="AL325" s="5"/>
    </row>
    <row r="326" spans="1:38" ht="16">
      <c r="A326" s="151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8"/>
      <c r="Y326" s="33"/>
      <c r="Z326" s="33"/>
      <c r="AA326" s="33"/>
      <c r="AB326" s="33"/>
      <c r="AC326" s="33"/>
      <c r="AD326" s="8"/>
      <c r="AE326" s="40"/>
      <c r="AF326" s="40"/>
      <c r="AG326" s="40"/>
      <c r="AH326" s="40"/>
      <c r="AI326" s="40"/>
      <c r="AJ326" s="5"/>
      <c r="AK326" s="5"/>
      <c r="AL326" s="5"/>
    </row>
    <row r="327" spans="1:38" ht="16">
      <c r="A327" s="151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8"/>
      <c r="Y327" s="33"/>
      <c r="Z327" s="33"/>
      <c r="AA327" s="33"/>
      <c r="AB327" s="33"/>
      <c r="AC327" s="33"/>
      <c r="AD327" s="8"/>
      <c r="AE327" s="40"/>
      <c r="AF327" s="40"/>
      <c r="AG327" s="40"/>
      <c r="AH327" s="40"/>
      <c r="AI327" s="40"/>
      <c r="AJ327" s="5"/>
      <c r="AK327" s="5"/>
      <c r="AL327" s="5"/>
    </row>
    <row r="328" spans="1:38" ht="16">
      <c r="A328" s="151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8"/>
      <c r="Y328" s="33"/>
      <c r="Z328" s="33"/>
      <c r="AA328" s="33"/>
      <c r="AB328" s="33"/>
      <c r="AC328" s="33"/>
      <c r="AD328" s="8"/>
      <c r="AE328" s="40"/>
      <c r="AF328" s="40"/>
      <c r="AG328" s="40"/>
      <c r="AH328" s="40"/>
      <c r="AI328" s="40"/>
      <c r="AJ328" s="5"/>
      <c r="AK328" s="5"/>
      <c r="AL328" s="5"/>
    </row>
    <row r="329" spans="1:38" ht="16">
      <c r="A329" s="151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8"/>
      <c r="Y329" s="33"/>
      <c r="Z329" s="33"/>
      <c r="AA329" s="33"/>
      <c r="AB329" s="33"/>
      <c r="AC329" s="33"/>
      <c r="AD329" s="8"/>
      <c r="AE329" s="40"/>
      <c r="AF329" s="40"/>
      <c r="AG329" s="40"/>
      <c r="AH329" s="40"/>
      <c r="AI329" s="40"/>
      <c r="AJ329" s="5"/>
      <c r="AK329" s="5"/>
      <c r="AL329" s="5"/>
    </row>
    <row r="330" spans="1:38" ht="16">
      <c r="A330" s="151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8"/>
      <c r="Y330" s="33"/>
      <c r="Z330" s="33"/>
      <c r="AA330" s="33"/>
      <c r="AB330" s="33"/>
      <c r="AC330" s="33"/>
      <c r="AD330" s="8"/>
      <c r="AE330" s="40"/>
      <c r="AF330" s="40"/>
      <c r="AG330" s="40"/>
      <c r="AH330" s="40"/>
      <c r="AI330" s="40"/>
      <c r="AJ330" s="5"/>
      <c r="AK330" s="5"/>
      <c r="AL330" s="5"/>
    </row>
    <row r="331" spans="1:38" ht="16">
      <c r="A331" s="151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8"/>
      <c r="Y331" s="33"/>
      <c r="Z331" s="33"/>
      <c r="AA331" s="33"/>
      <c r="AB331" s="33"/>
      <c r="AC331" s="33"/>
      <c r="AD331" s="8"/>
      <c r="AE331" s="40"/>
      <c r="AF331" s="40"/>
      <c r="AG331" s="40"/>
      <c r="AH331" s="40"/>
      <c r="AI331" s="40"/>
      <c r="AJ331" s="5"/>
      <c r="AK331" s="5"/>
      <c r="AL331" s="5"/>
    </row>
    <row r="332" spans="1:38" ht="16">
      <c r="A332" s="151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8"/>
      <c r="Y332" s="33"/>
      <c r="Z332" s="33"/>
      <c r="AA332" s="33"/>
      <c r="AB332" s="33"/>
      <c r="AC332" s="33"/>
      <c r="AD332" s="8"/>
      <c r="AE332" s="40"/>
      <c r="AF332" s="40"/>
      <c r="AG332" s="40"/>
      <c r="AH332" s="40"/>
      <c r="AI332" s="40"/>
      <c r="AJ332" s="5"/>
      <c r="AK332" s="5"/>
      <c r="AL332" s="5"/>
    </row>
    <row r="333" spans="1:38" ht="16">
      <c r="A333" s="151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8"/>
      <c r="Y333" s="33"/>
      <c r="Z333" s="33"/>
      <c r="AA333" s="33"/>
      <c r="AB333" s="33"/>
      <c r="AC333" s="33"/>
      <c r="AD333" s="8"/>
      <c r="AE333" s="40"/>
      <c r="AF333" s="40"/>
      <c r="AG333" s="40"/>
      <c r="AH333" s="40"/>
      <c r="AI333" s="40"/>
      <c r="AJ333" s="5"/>
      <c r="AK333" s="5"/>
      <c r="AL333" s="5"/>
    </row>
    <row r="334" spans="1:38" ht="16">
      <c r="A334" s="151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8"/>
      <c r="Y334" s="33"/>
      <c r="Z334" s="33"/>
      <c r="AA334" s="33"/>
      <c r="AB334" s="33"/>
      <c r="AC334" s="33"/>
      <c r="AD334" s="8"/>
      <c r="AE334" s="40"/>
      <c r="AF334" s="40"/>
      <c r="AG334" s="40"/>
      <c r="AH334" s="40"/>
      <c r="AI334" s="40"/>
      <c r="AJ334" s="5"/>
      <c r="AK334" s="5"/>
      <c r="AL334" s="5"/>
    </row>
    <row r="335" spans="1:38" ht="16">
      <c r="A335" s="151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8"/>
      <c r="Y335" s="33"/>
      <c r="Z335" s="33"/>
      <c r="AA335" s="33"/>
      <c r="AB335" s="33"/>
      <c r="AC335" s="33"/>
      <c r="AD335" s="8"/>
      <c r="AE335" s="40"/>
      <c r="AF335" s="40"/>
      <c r="AG335" s="40"/>
      <c r="AH335" s="40"/>
      <c r="AI335" s="40"/>
      <c r="AJ335" s="5"/>
      <c r="AK335" s="5"/>
      <c r="AL335" s="5"/>
    </row>
    <row r="336" spans="1:38" ht="16">
      <c r="A336" s="151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8"/>
      <c r="Y336" s="33"/>
      <c r="Z336" s="33"/>
      <c r="AA336" s="33"/>
      <c r="AB336" s="33"/>
      <c r="AC336" s="33"/>
      <c r="AD336" s="8"/>
      <c r="AE336" s="40"/>
      <c r="AF336" s="40"/>
      <c r="AG336" s="40"/>
      <c r="AH336" s="40"/>
      <c r="AI336" s="40"/>
      <c r="AJ336" s="5"/>
      <c r="AK336" s="5"/>
      <c r="AL336" s="5"/>
    </row>
    <row r="337" spans="1:38" ht="16">
      <c r="A337" s="151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8"/>
      <c r="Y337" s="33"/>
      <c r="Z337" s="33"/>
      <c r="AA337" s="33"/>
      <c r="AB337" s="33"/>
      <c r="AC337" s="33"/>
      <c r="AD337" s="8"/>
      <c r="AE337" s="40"/>
      <c r="AF337" s="40"/>
      <c r="AG337" s="40"/>
      <c r="AH337" s="40"/>
      <c r="AI337" s="40"/>
      <c r="AJ337" s="5"/>
      <c r="AK337" s="5"/>
      <c r="AL337" s="5"/>
    </row>
    <row r="338" spans="1:38" ht="16">
      <c r="A338" s="151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8"/>
      <c r="Y338" s="33"/>
      <c r="Z338" s="33"/>
      <c r="AA338" s="33"/>
      <c r="AB338" s="33"/>
      <c r="AC338" s="33"/>
      <c r="AD338" s="8"/>
      <c r="AE338" s="40"/>
      <c r="AF338" s="40"/>
      <c r="AG338" s="40"/>
      <c r="AH338" s="40"/>
      <c r="AI338" s="40"/>
      <c r="AJ338" s="5"/>
      <c r="AK338" s="5"/>
      <c r="AL338" s="5"/>
    </row>
    <row r="339" spans="1:38" ht="16">
      <c r="A339" s="151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8"/>
      <c r="Y339" s="33"/>
      <c r="Z339" s="33"/>
      <c r="AA339" s="33"/>
      <c r="AB339" s="33"/>
      <c r="AC339" s="33"/>
      <c r="AD339" s="8"/>
      <c r="AE339" s="40"/>
      <c r="AF339" s="40"/>
      <c r="AG339" s="40"/>
      <c r="AH339" s="40"/>
      <c r="AI339" s="40"/>
      <c r="AJ339" s="5"/>
      <c r="AK339" s="5"/>
      <c r="AL339" s="5"/>
    </row>
    <row r="340" spans="1:38" ht="16">
      <c r="A340" s="151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8"/>
      <c r="Y340" s="33"/>
      <c r="Z340" s="33"/>
      <c r="AA340" s="33"/>
      <c r="AB340" s="33"/>
      <c r="AC340" s="33"/>
      <c r="AD340" s="8"/>
      <c r="AE340" s="40"/>
      <c r="AF340" s="40"/>
      <c r="AG340" s="40"/>
      <c r="AH340" s="40"/>
      <c r="AI340" s="40"/>
      <c r="AJ340" s="5"/>
      <c r="AK340" s="5"/>
      <c r="AL340" s="5"/>
    </row>
    <row r="341" spans="1:38" ht="16">
      <c r="A341" s="151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8"/>
      <c r="Y341" s="33"/>
      <c r="Z341" s="33"/>
      <c r="AA341" s="33"/>
      <c r="AB341" s="33"/>
      <c r="AC341" s="33"/>
      <c r="AD341" s="8"/>
      <c r="AE341" s="40"/>
      <c r="AF341" s="40"/>
      <c r="AG341" s="40"/>
      <c r="AH341" s="40"/>
      <c r="AI341" s="40"/>
      <c r="AJ341" s="5"/>
      <c r="AK341" s="5"/>
      <c r="AL341" s="5"/>
    </row>
    <row r="342" spans="1:38" ht="16">
      <c r="A342" s="151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8"/>
      <c r="Y342" s="33"/>
      <c r="Z342" s="33"/>
      <c r="AA342" s="33"/>
      <c r="AB342" s="33"/>
      <c r="AC342" s="33"/>
      <c r="AD342" s="8"/>
      <c r="AE342" s="40"/>
      <c r="AF342" s="40"/>
      <c r="AG342" s="40"/>
      <c r="AH342" s="40"/>
      <c r="AI342" s="40"/>
      <c r="AJ342" s="5"/>
      <c r="AK342" s="5"/>
      <c r="AL342" s="5"/>
    </row>
    <row r="343" spans="1:38" ht="16">
      <c r="A343" s="151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8"/>
      <c r="Y343" s="33"/>
      <c r="Z343" s="33"/>
      <c r="AA343" s="33"/>
      <c r="AB343" s="33"/>
      <c r="AC343" s="33"/>
      <c r="AD343" s="8"/>
      <c r="AE343" s="40"/>
      <c r="AF343" s="40"/>
      <c r="AG343" s="40"/>
      <c r="AH343" s="40"/>
      <c r="AI343" s="40"/>
      <c r="AJ343" s="5"/>
      <c r="AK343" s="5"/>
      <c r="AL343" s="5"/>
    </row>
    <row r="344" spans="1:38" ht="16">
      <c r="A344" s="151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8"/>
      <c r="Y344" s="33"/>
      <c r="Z344" s="33"/>
      <c r="AA344" s="33"/>
      <c r="AB344" s="33"/>
      <c r="AC344" s="33"/>
      <c r="AD344" s="8"/>
      <c r="AE344" s="40"/>
      <c r="AF344" s="40"/>
      <c r="AG344" s="40"/>
      <c r="AH344" s="40"/>
      <c r="AI344" s="40"/>
      <c r="AJ344" s="5"/>
      <c r="AK344" s="5"/>
      <c r="AL344" s="5"/>
    </row>
    <row r="345" spans="1:38" ht="16">
      <c r="A345" s="151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8"/>
      <c r="Y345" s="33"/>
      <c r="Z345" s="33"/>
      <c r="AA345" s="33"/>
      <c r="AB345" s="33"/>
      <c r="AC345" s="33"/>
      <c r="AD345" s="8"/>
      <c r="AE345" s="40"/>
      <c r="AF345" s="40"/>
      <c r="AG345" s="40"/>
      <c r="AH345" s="40"/>
      <c r="AI345" s="40"/>
      <c r="AJ345" s="5"/>
      <c r="AK345" s="5"/>
      <c r="AL345" s="5"/>
    </row>
    <row r="346" spans="1:38" ht="16">
      <c r="A346" s="151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8"/>
      <c r="Y346" s="33"/>
      <c r="Z346" s="33"/>
      <c r="AA346" s="33"/>
      <c r="AB346" s="33"/>
      <c r="AC346" s="33"/>
      <c r="AD346" s="8"/>
      <c r="AE346" s="40"/>
      <c r="AF346" s="40"/>
      <c r="AG346" s="40"/>
      <c r="AH346" s="40"/>
      <c r="AI346" s="40"/>
      <c r="AJ346" s="5"/>
      <c r="AK346" s="5"/>
      <c r="AL346" s="5"/>
    </row>
    <row r="347" spans="1:38" ht="16">
      <c r="A347" s="151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8"/>
      <c r="Y347" s="33"/>
      <c r="Z347" s="33"/>
      <c r="AA347" s="33"/>
      <c r="AB347" s="33"/>
      <c r="AC347" s="33"/>
      <c r="AD347" s="8"/>
      <c r="AE347" s="40"/>
      <c r="AF347" s="40"/>
      <c r="AG347" s="40"/>
      <c r="AH347" s="40"/>
      <c r="AI347" s="40"/>
      <c r="AJ347" s="5"/>
      <c r="AK347" s="5"/>
      <c r="AL347" s="5"/>
    </row>
    <row r="348" spans="1:38" ht="16">
      <c r="A348" s="151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8"/>
      <c r="Y348" s="33"/>
      <c r="Z348" s="33"/>
      <c r="AA348" s="33"/>
      <c r="AB348" s="33"/>
      <c r="AC348" s="33"/>
      <c r="AD348" s="8"/>
      <c r="AE348" s="40"/>
      <c r="AF348" s="40"/>
      <c r="AG348" s="40"/>
      <c r="AH348" s="40"/>
      <c r="AI348" s="40"/>
      <c r="AJ348" s="5"/>
      <c r="AK348" s="5"/>
      <c r="AL348" s="5"/>
    </row>
    <row r="349" spans="1:38" ht="16">
      <c r="A349" s="151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8"/>
      <c r="Y349" s="33"/>
      <c r="Z349" s="33"/>
      <c r="AA349" s="33"/>
      <c r="AB349" s="33"/>
      <c r="AC349" s="33"/>
      <c r="AD349" s="8"/>
      <c r="AE349" s="40"/>
      <c r="AF349" s="40"/>
      <c r="AG349" s="40"/>
      <c r="AH349" s="40"/>
      <c r="AI349" s="40"/>
      <c r="AJ349" s="5"/>
      <c r="AK349" s="5"/>
      <c r="AL349" s="5"/>
    </row>
    <row r="350" spans="1:38" ht="16">
      <c r="A350" s="151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8"/>
      <c r="Y350" s="33"/>
      <c r="Z350" s="33"/>
      <c r="AA350" s="33"/>
      <c r="AB350" s="33"/>
      <c r="AC350" s="33"/>
      <c r="AD350" s="8"/>
      <c r="AE350" s="40"/>
      <c r="AF350" s="40"/>
      <c r="AG350" s="40"/>
      <c r="AH350" s="40"/>
      <c r="AI350" s="40"/>
      <c r="AJ350" s="5"/>
      <c r="AK350" s="5"/>
      <c r="AL350" s="5"/>
    </row>
    <row r="351" spans="1:38" ht="16">
      <c r="A351" s="151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8"/>
      <c r="Y351" s="33"/>
      <c r="Z351" s="33"/>
      <c r="AA351" s="33"/>
      <c r="AB351" s="33"/>
      <c r="AC351" s="33"/>
      <c r="AD351" s="8"/>
      <c r="AE351" s="40"/>
      <c r="AF351" s="40"/>
      <c r="AG351" s="40"/>
      <c r="AH351" s="40"/>
      <c r="AI351" s="40"/>
      <c r="AJ351" s="5"/>
      <c r="AK351" s="5"/>
      <c r="AL351" s="5"/>
    </row>
    <row r="352" spans="1:38" ht="16">
      <c r="A352" s="151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8"/>
      <c r="Y352" s="33"/>
      <c r="Z352" s="33"/>
      <c r="AA352" s="33"/>
      <c r="AB352" s="33"/>
      <c r="AC352" s="33"/>
      <c r="AD352" s="8"/>
      <c r="AE352" s="40"/>
      <c r="AF352" s="40"/>
      <c r="AG352" s="40"/>
      <c r="AH352" s="40"/>
      <c r="AI352" s="40"/>
      <c r="AJ352" s="5"/>
      <c r="AK352" s="5"/>
      <c r="AL352" s="5"/>
    </row>
    <row r="353" spans="1:38" ht="16">
      <c r="A353" s="151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8"/>
      <c r="Y353" s="33"/>
      <c r="Z353" s="33"/>
      <c r="AA353" s="33"/>
      <c r="AB353" s="33"/>
      <c r="AC353" s="33"/>
      <c r="AD353" s="8"/>
      <c r="AE353" s="40"/>
      <c r="AF353" s="40"/>
      <c r="AG353" s="40"/>
      <c r="AH353" s="40"/>
      <c r="AI353" s="40"/>
      <c r="AJ353" s="5"/>
      <c r="AK353" s="5"/>
      <c r="AL353" s="5"/>
    </row>
    <row r="354" spans="1:38" ht="16">
      <c r="A354" s="151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8"/>
      <c r="Y354" s="33"/>
      <c r="Z354" s="33"/>
      <c r="AA354" s="33"/>
      <c r="AB354" s="33"/>
      <c r="AC354" s="33"/>
      <c r="AD354" s="8"/>
      <c r="AE354" s="40"/>
      <c r="AF354" s="40"/>
      <c r="AG354" s="40"/>
      <c r="AH354" s="40"/>
      <c r="AI354" s="40"/>
      <c r="AJ354" s="5"/>
      <c r="AK354" s="5"/>
      <c r="AL354" s="5"/>
    </row>
    <row r="355" spans="1:38" ht="16">
      <c r="A355" s="151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8"/>
      <c r="Y355" s="33"/>
      <c r="Z355" s="33"/>
      <c r="AA355" s="33"/>
      <c r="AB355" s="33"/>
      <c r="AC355" s="33"/>
      <c r="AD355" s="8"/>
      <c r="AE355" s="40"/>
      <c r="AF355" s="40"/>
      <c r="AG355" s="40"/>
      <c r="AH355" s="40"/>
      <c r="AI355" s="40"/>
      <c r="AJ355" s="5"/>
      <c r="AK355" s="5"/>
      <c r="AL355" s="5"/>
    </row>
    <row r="356" spans="1:38" ht="16">
      <c r="A356" s="151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8"/>
      <c r="Y356" s="33"/>
      <c r="Z356" s="33"/>
      <c r="AA356" s="33"/>
      <c r="AB356" s="33"/>
      <c r="AC356" s="33"/>
      <c r="AD356" s="8"/>
      <c r="AE356" s="40"/>
      <c r="AF356" s="40"/>
      <c r="AG356" s="40"/>
      <c r="AH356" s="40"/>
      <c r="AI356" s="40"/>
      <c r="AJ356" s="5"/>
      <c r="AK356" s="5"/>
      <c r="AL356" s="5"/>
    </row>
    <row r="357" spans="1:38" ht="16">
      <c r="A357" s="151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8"/>
      <c r="Y357" s="33"/>
      <c r="Z357" s="33"/>
      <c r="AA357" s="33"/>
      <c r="AB357" s="33"/>
      <c r="AC357" s="33"/>
      <c r="AD357" s="8"/>
      <c r="AE357" s="40"/>
      <c r="AF357" s="40"/>
      <c r="AG357" s="40"/>
      <c r="AH357" s="40"/>
      <c r="AI357" s="40"/>
      <c r="AJ357" s="5"/>
      <c r="AK357" s="5"/>
      <c r="AL357" s="5"/>
    </row>
    <row r="358" spans="1:38" ht="16">
      <c r="A358" s="151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8"/>
      <c r="Y358" s="33"/>
      <c r="Z358" s="33"/>
      <c r="AA358" s="33"/>
      <c r="AB358" s="33"/>
      <c r="AC358" s="33"/>
      <c r="AD358" s="8"/>
      <c r="AE358" s="40"/>
      <c r="AF358" s="40"/>
      <c r="AG358" s="40"/>
      <c r="AH358" s="40"/>
      <c r="AI358" s="40"/>
      <c r="AJ358" s="5"/>
      <c r="AK358" s="5"/>
      <c r="AL358" s="5"/>
    </row>
    <row r="359" spans="1:38" ht="16">
      <c r="A359" s="151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8"/>
      <c r="Y359" s="33"/>
      <c r="Z359" s="33"/>
      <c r="AA359" s="33"/>
      <c r="AB359" s="33"/>
      <c r="AC359" s="33"/>
      <c r="AD359" s="8"/>
      <c r="AE359" s="40"/>
      <c r="AF359" s="40"/>
      <c r="AG359" s="40"/>
      <c r="AH359" s="40"/>
      <c r="AI359" s="40"/>
      <c r="AJ359" s="5"/>
      <c r="AK359" s="5"/>
      <c r="AL359" s="5"/>
    </row>
    <row r="360" spans="1:38" ht="16">
      <c r="A360" s="151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8"/>
      <c r="Y360" s="33"/>
      <c r="Z360" s="33"/>
      <c r="AA360" s="33"/>
      <c r="AB360" s="33"/>
      <c r="AC360" s="33"/>
      <c r="AD360" s="8"/>
      <c r="AE360" s="40"/>
      <c r="AF360" s="40"/>
      <c r="AG360" s="40"/>
      <c r="AH360" s="40"/>
      <c r="AI360" s="40"/>
      <c r="AJ360" s="5"/>
      <c r="AK360" s="5"/>
      <c r="AL360" s="5"/>
    </row>
    <row r="361" spans="1:38" ht="16">
      <c r="A361" s="151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8"/>
      <c r="Y361" s="33"/>
      <c r="Z361" s="33"/>
      <c r="AA361" s="33"/>
      <c r="AB361" s="33"/>
      <c r="AC361" s="33"/>
      <c r="AD361" s="8"/>
      <c r="AE361" s="40"/>
      <c r="AF361" s="40"/>
      <c r="AG361" s="40"/>
      <c r="AH361" s="40"/>
      <c r="AI361" s="40"/>
      <c r="AJ361" s="5"/>
      <c r="AK361" s="5"/>
      <c r="AL361" s="5"/>
    </row>
    <row r="362" spans="1:38" ht="16">
      <c r="A362" s="151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8"/>
      <c r="Y362" s="33"/>
      <c r="Z362" s="33"/>
      <c r="AA362" s="33"/>
      <c r="AB362" s="33"/>
      <c r="AC362" s="33"/>
      <c r="AD362" s="8"/>
      <c r="AE362" s="40"/>
      <c r="AF362" s="40"/>
      <c r="AG362" s="40"/>
      <c r="AH362" s="40"/>
      <c r="AI362" s="40"/>
      <c r="AJ362" s="5"/>
      <c r="AK362" s="5"/>
      <c r="AL362" s="5"/>
    </row>
    <row r="363" spans="1:38" ht="16">
      <c r="A363" s="151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8"/>
      <c r="Y363" s="33"/>
      <c r="Z363" s="33"/>
      <c r="AA363" s="33"/>
      <c r="AB363" s="33"/>
      <c r="AC363" s="33"/>
      <c r="AD363" s="8"/>
      <c r="AE363" s="40"/>
      <c r="AF363" s="40"/>
      <c r="AG363" s="40"/>
      <c r="AH363" s="40"/>
      <c r="AI363" s="40"/>
      <c r="AJ363" s="5"/>
      <c r="AK363" s="5"/>
      <c r="AL363" s="5"/>
    </row>
    <row r="364" spans="1:38" ht="16">
      <c r="A364" s="151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8"/>
      <c r="Y364" s="33"/>
      <c r="Z364" s="33"/>
      <c r="AA364" s="33"/>
      <c r="AB364" s="33"/>
      <c r="AC364" s="33"/>
      <c r="AD364" s="8"/>
      <c r="AE364" s="40"/>
      <c r="AF364" s="40"/>
      <c r="AG364" s="40"/>
      <c r="AH364" s="40"/>
      <c r="AI364" s="40"/>
      <c r="AJ364" s="5"/>
      <c r="AK364" s="5"/>
      <c r="AL364" s="5"/>
    </row>
    <row r="365" spans="1:38" ht="16">
      <c r="A365" s="151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8"/>
      <c r="Y365" s="33"/>
      <c r="Z365" s="33"/>
      <c r="AA365" s="33"/>
      <c r="AB365" s="33"/>
      <c r="AC365" s="33"/>
      <c r="AD365" s="8"/>
      <c r="AE365" s="40"/>
      <c r="AF365" s="40"/>
      <c r="AG365" s="40"/>
      <c r="AH365" s="40"/>
      <c r="AI365" s="40"/>
      <c r="AJ365" s="5"/>
      <c r="AK365" s="5"/>
      <c r="AL365" s="5"/>
    </row>
    <row r="366" spans="1:38" ht="16">
      <c r="A366" s="151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8"/>
      <c r="Y366" s="33"/>
      <c r="Z366" s="33"/>
      <c r="AA366" s="33"/>
      <c r="AB366" s="33"/>
      <c r="AC366" s="33"/>
      <c r="AD366" s="8"/>
      <c r="AE366" s="40"/>
      <c r="AF366" s="40"/>
      <c r="AG366" s="40"/>
      <c r="AH366" s="40"/>
      <c r="AI366" s="40"/>
      <c r="AJ366" s="5"/>
      <c r="AK366" s="5"/>
      <c r="AL366" s="5"/>
    </row>
    <row r="367" spans="1:38" ht="16">
      <c r="A367" s="151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8"/>
      <c r="Y367" s="33"/>
      <c r="Z367" s="33"/>
      <c r="AA367" s="33"/>
      <c r="AB367" s="33"/>
      <c r="AC367" s="33"/>
      <c r="AD367" s="8"/>
      <c r="AE367" s="40"/>
      <c r="AF367" s="40"/>
      <c r="AG367" s="40"/>
      <c r="AH367" s="40"/>
      <c r="AI367" s="40"/>
      <c r="AJ367" s="5"/>
      <c r="AK367" s="5"/>
      <c r="AL367" s="5"/>
    </row>
    <row r="368" spans="1:38" ht="16">
      <c r="A368" s="151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8"/>
      <c r="Y368" s="33"/>
      <c r="Z368" s="33"/>
      <c r="AA368" s="33"/>
      <c r="AB368" s="33"/>
      <c r="AC368" s="33"/>
      <c r="AD368" s="8"/>
      <c r="AE368" s="40"/>
      <c r="AF368" s="40"/>
      <c r="AG368" s="40"/>
      <c r="AH368" s="40"/>
      <c r="AI368" s="40"/>
      <c r="AJ368" s="5"/>
      <c r="AK368" s="5"/>
      <c r="AL368" s="5"/>
    </row>
    <row r="369" spans="1:38" ht="16">
      <c r="A369" s="151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8"/>
      <c r="Y369" s="33"/>
      <c r="Z369" s="33"/>
      <c r="AA369" s="33"/>
      <c r="AB369" s="33"/>
      <c r="AC369" s="33"/>
      <c r="AD369" s="8"/>
      <c r="AE369" s="40"/>
      <c r="AF369" s="40"/>
      <c r="AG369" s="40"/>
      <c r="AH369" s="40"/>
      <c r="AI369" s="40"/>
      <c r="AJ369" s="5"/>
      <c r="AK369" s="5"/>
      <c r="AL369" s="5"/>
    </row>
    <row r="370" spans="1:38" ht="16">
      <c r="A370" s="151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8"/>
      <c r="Y370" s="33"/>
      <c r="Z370" s="33"/>
      <c r="AA370" s="33"/>
      <c r="AB370" s="33"/>
      <c r="AC370" s="33"/>
      <c r="AD370" s="8"/>
      <c r="AE370" s="40"/>
      <c r="AF370" s="40"/>
      <c r="AG370" s="40"/>
      <c r="AH370" s="40"/>
      <c r="AI370" s="40"/>
      <c r="AJ370" s="5"/>
      <c r="AK370" s="5"/>
      <c r="AL370" s="5"/>
    </row>
    <row r="371" spans="1:38" ht="16">
      <c r="A371" s="151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8"/>
      <c r="Y371" s="33"/>
      <c r="Z371" s="33"/>
      <c r="AA371" s="33"/>
      <c r="AB371" s="33"/>
      <c r="AC371" s="33"/>
      <c r="AD371" s="8"/>
      <c r="AE371" s="40"/>
      <c r="AF371" s="40"/>
      <c r="AG371" s="40"/>
      <c r="AH371" s="40"/>
      <c r="AI371" s="40"/>
      <c r="AJ371" s="5"/>
      <c r="AK371" s="5"/>
      <c r="AL371" s="5"/>
    </row>
    <row r="372" spans="1:38" ht="16">
      <c r="A372" s="151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8"/>
      <c r="Y372" s="33"/>
      <c r="Z372" s="33"/>
      <c r="AA372" s="33"/>
      <c r="AB372" s="33"/>
      <c r="AC372" s="33"/>
      <c r="AD372" s="8"/>
      <c r="AE372" s="40"/>
      <c r="AF372" s="40"/>
      <c r="AG372" s="40"/>
      <c r="AH372" s="40"/>
      <c r="AI372" s="40"/>
      <c r="AJ372" s="5"/>
      <c r="AK372" s="5"/>
      <c r="AL372" s="5"/>
    </row>
    <row r="373" spans="1:38" ht="16">
      <c r="A373" s="151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8"/>
      <c r="Y373" s="33"/>
      <c r="Z373" s="33"/>
      <c r="AA373" s="33"/>
      <c r="AB373" s="33"/>
      <c r="AC373" s="33"/>
      <c r="AD373" s="8"/>
      <c r="AE373" s="40"/>
      <c r="AF373" s="40"/>
      <c r="AG373" s="40"/>
      <c r="AH373" s="40"/>
      <c r="AI373" s="40"/>
      <c r="AJ373" s="5"/>
      <c r="AK373" s="5"/>
      <c r="AL373" s="5"/>
    </row>
    <row r="374" spans="1:38" ht="16">
      <c r="A374" s="151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8"/>
      <c r="Y374" s="33"/>
      <c r="Z374" s="33"/>
      <c r="AA374" s="33"/>
      <c r="AB374" s="33"/>
      <c r="AC374" s="33"/>
      <c r="AD374" s="8"/>
      <c r="AE374" s="40"/>
      <c r="AF374" s="40"/>
      <c r="AG374" s="40"/>
      <c r="AH374" s="40"/>
      <c r="AI374" s="40"/>
      <c r="AJ374" s="5"/>
      <c r="AK374" s="5"/>
      <c r="AL374" s="5"/>
    </row>
    <row r="375" spans="1:38" ht="16">
      <c r="A375" s="151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8"/>
      <c r="Y375" s="33"/>
      <c r="Z375" s="33"/>
      <c r="AA375" s="33"/>
      <c r="AB375" s="33"/>
      <c r="AC375" s="33"/>
      <c r="AD375" s="8"/>
      <c r="AE375" s="40"/>
      <c r="AF375" s="40"/>
      <c r="AG375" s="40"/>
      <c r="AH375" s="40"/>
      <c r="AI375" s="40"/>
      <c r="AJ375" s="5"/>
      <c r="AK375" s="5"/>
      <c r="AL375" s="5"/>
    </row>
    <row r="376" spans="1:38" ht="16">
      <c r="A376" s="151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8"/>
      <c r="Y376" s="33"/>
      <c r="Z376" s="33"/>
      <c r="AA376" s="33"/>
      <c r="AB376" s="33"/>
      <c r="AC376" s="33"/>
      <c r="AD376" s="8"/>
      <c r="AE376" s="40"/>
      <c r="AF376" s="40"/>
      <c r="AG376" s="40"/>
      <c r="AH376" s="40"/>
      <c r="AI376" s="40"/>
      <c r="AJ376" s="5"/>
      <c r="AK376" s="5"/>
      <c r="AL376" s="5"/>
    </row>
    <row r="377" spans="1:38" ht="16">
      <c r="A377" s="151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8"/>
      <c r="Y377" s="33"/>
      <c r="Z377" s="33"/>
      <c r="AA377" s="33"/>
      <c r="AB377" s="33"/>
      <c r="AC377" s="33"/>
      <c r="AD377" s="8"/>
      <c r="AE377" s="40"/>
      <c r="AF377" s="40"/>
      <c r="AG377" s="40"/>
      <c r="AH377" s="40"/>
      <c r="AI377" s="40"/>
      <c r="AJ377" s="5"/>
      <c r="AK377" s="5"/>
      <c r="AL377" s="5"/>
    </row>
    <row r="378" spans="1:38" ht="16">
      <c r="A378" s="151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8"/>
      <c r="Y378" s="33"/>
      <c r="Z378" s="33"/>
      <c r="AA378" s="33"/>
      <c r="AB378" s="33"/>
      <c r="AC378" s="33"/>
      <c r="AD378" s="8"/>
      <c r="AE378" s="40"/>
      <c r="AF378" s="40"/>
      <c r="AG378" s="40"/>
      <c r="AH378" s="40"/>
      <c r="AI378" s="40"/>
      <c r="AJ378" s="5"/>
      <c r="AK378" s="5"/>
      <c r="AL378" s="5"/>
    </row>
    <row r="379" spans="1:38" ht="16">
      <c r="A379" s="151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8"/>
      <c r="Y379" s="33"/>
      <c r="Z379" s="33"/>
      <c r="AA379" s="33"/>
      <c r="AB379" s="33"/>
      <c r="AC379" s="33"/>
      <c r="AD379" s="8"/>
      <c r="AE379" s="40"/>
      <c r="AF379" s="40"/>
      <c r="AG379" s="40"/>
      <c r="AH379" s="40"/>
      <c r="AI379" s="40"/>
      <c r="AJ379" s="5"/>
      <c r="AK379" s="5"/>
      <c r="AL379" s="5"/>
    </row>
    <row r="380" spans="1:38" ht="16">
      <c r="A380" s="151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8"/>
      <c r="Y380" s="33"/>
      <c r="Z380" s="33"/>
      <c r="AA380" s="33"/>
      <c r="AB380" s="33"/>
      <c r="AC380" s="33"/>
      <c r="AD380" s="8"/>
      <c r="AE380" s="40"/>
      <c r="AF380" s="40"/>
      <c r="AG380" s="40"/>
      <c r="AH380" s="40"/>
      <c r="AI380" s="40"/>
      <c r="AJ380" s="5"/>
      <c r="AK380" s="5"/>
      <c r="AL380" s="5"/>
    </row>
    <row r="381" spans="1:38" ht="16">
      <c r="A381" s="151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8"/>
      <c r="Y381" s="33"/>
      <c r="Z381" s="33"/>
      <c r="AA381" s="33"/>
      <c r="AB381" s="33"/>
      <c r="AC381" s="33"/>
      <c r="AD381" s="8"/>
      <c r="AE381" s="40"/>
      <c r="AF381" s="40"/>
      <c r="AG381" s="40"/>
      <c r="AH381" s="40"/>
      <c r="AI381" s="40"/>
      <c r="AJ381" s="5"/>
      <c r="AK381" s="5"/>
      <c r="AL381" s="5"/>
    </row>
    <row r="382" spans="1:38" ht="16">
      <c r="A382" s="151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8"/>
      <c r="Y382" s="33"/>
      <c r="Z382" s="33"/>
      <c r="AA382" s="33"/>
      <c r="AB382" s="33"/>
      <c r="AC382" s="33"/>
      <c r="AD382" s="8"/>
      <c r="AE382" s="40"/>
      <c r="AF382" s="40"/>
      <c r="AG382" s="40"/>
      <c r="AH382" s="40"/>
      <c r="AI382" s="40"/>
      <c r="AJ382" s="5"/>
      <c r="AK382" s="5"/>
      <c r="AL382" s="5"/>
    </row>
    <row r="383" spans="1:38" ht="16">
      <c r="A383" s="151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8"/>
      <c r="Y383" s="33"/>
      <c r="Z383" s="33"/>
      <c r="AA383" s="33"/>
      <c r="AB383" s="33"/>
      <c r="AC383" s="33"/>
      <c r="AD383" s="8"/>
      <c r="AE383" s="40"/>
      <c r="AF383" s="40"/>
      <c r="AG383" s="40"/>
      <c r="AH383" s="40"/>
      <c r="AI383" s="40"/>
      <c r="AJ383" s="5"/>
      <c r="AK383" s="5"/>
      <c r="AL383" s="5"/>
    </row>
    <row r="384" spans="1:38" ht="16">
      <c r="A384" s="151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8"/>
      <c r="Y384" s="33"/>
      <c r="Z384" s="33"/>
      <c r="AA384" s="33"/>
      <c r="AB384" s="33"/>
      <c r="AC384" s="33"/>
      <c r="AD384" s="8"/>
      <c r="AE384" s="40"/>
      <c r="AF384" s="40"/>
      <c r="AG384" s="40"/>
      <c r="AH384" s="40"/>
      <c r="AI384" s="40"/>
      <c r="AJ384" s="5"/>
      <c r="AK384" s="5"/>
      <c r="AL384" s="5"/>
    </row>
    <row r="385" spans="1:38" ht="16">
      <c r="A385" s="151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8"/>
      <c r="Y385" s="33"/>
      <c r="Z385" s="33"/>
      <c r="AA385" s="33"/>
      <c r="AB385" s="33"/>
      <c r="AC385" s="33"/>
      <c r="AD385" s="8"/>
      <c r="AE385" s="40"/>
      <c r="AF385" s="40"/>
      <c r="AG385" s="40"/>
      <c r="AH385" s="40"/>
      <c r="AI385" s="40"/>
      <c r="AJ385" s="5"/>
      <c r="AK385" s="5"/>
      <c r="AL385" s="5"/>
    </row>
    <row r="386" spans="1:38" ht="16">
      <c r="A386" s="151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8"/>
      <c r="Y386" s="33"/>
      <c r="Z386" s="33"/>
      <c r="AA386" s="33"/>
      <c r="AB386" s="33"/>
      <c r="AC386" s="33"/>
      <c r="AD386" s="8"/>
      <c r="AE386" s="40"/>
      <c r="AF386" s="40"/>
      <c r="AG386" s="40"/>
      <c r="AH386" s="40"/>
      <c r="AI386" s="40"/>
      <c r="AJ386" s="5"/>
      <c r="AK386" s="5"/>
      <c r="AL386" s="5"/>
    </row>
    <row r="387" spans="1:38" ht="16">
      <c r="A387" s="151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8"/>
      <c r="Y387" s="33"/>
      <c r="Z387" s="33"/>
      <c r="AA387" s="33"/>
      <c r="AB387" s="33"/>
      <c r="AC387" s="33"/>
      <c r="AD387" s="8"/>
      <c r="AE387" s="40"/>
      <c r="AF387" s="40"/>
      <c r="AG387" s="40"/>
      <c r="AH387" s="40"/>
      <c r="AI387" s="40"/>
      <c r="AJ387" s="5"/>
      <c r="AK387" s="5"/>
      <c r="AL387" s="5"/>
    </row>
    <row r="388" spans="1:38" ht="16">
      <c r="A388" s="151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8"/>
      <c r="Y388" s="33"/>
      <c r="Z388" s="33"/>
      <c r="AA388" s="33"/>
      <c r="AB388" s="33"/>
      <c r="AC388" s="33"/>
      <c r="AD388" s="8"/>
      <c r="AE388" s="40"/>
      <c r="AF388" s="40"/>
      <c r="AG388" s="40"/>
      <c r="AH388" s="40"/>
      <c r="AI388" s="40"/>
      <c r="AJ388" s="5"/>
      <c r="AK388" s="5"/>
      <c r="AL388" s="5"/>
    </row>
    <row r="389" spans="1:38" ht="16">
      <c r="A389" s="151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8"/>
      <c r="Y389" s="33"/>
      <c r="Z389" s="33"/>
      <c r="AA389" s="33"/>
      <c r="AB389" s="33"/>
      <c r="AC389" s="33"/>
      <c r="AD389" s="8"/>
      <c r="AE389" s="40"/>
      <c r="AF389" s="40"/>
      <c r="AG389" s="40"/>
      <c r="AH389" s="40"/>
      <c r="AI389" s="40"/>
      <c r="AJ389" s="5"/>
      <c r="AK389" s="5"/>
      <c r="AL389" s="5"/>
    </row>
    <row r="390" spans="1:38" ht="16">
      <c r="A390" s="151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8"/>
      <c r="Y390" s="33"/>
      <c r="Z390" s="33"/>
      <c r="AA390" s="33"/>
      <c r="AB390" s="33"/>
      <c r="AC390" s="33"/>
      <c r="AD390" s="8"/>
      <c r="AE390" s="40"/>
      <c r="AF390" s="40"/>
      <c r="AG390" s="40"/>
      <c r="AH390" s="40"/>
      <c r="AI390" s="40"/>
      <c r="AJ390" s="5"/>
      <c r="AK390" s="5"/>
      <c r="AL390" s="5"/>
    </row>
    <row r="391" spans="1:38" ht="16">
      <c r="A391" s="151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8"/>
      <c r="Y391" s="33"/>
      <c r="Z391" s="33"/>
      <c r="AA391" s="33"/>
      <c r="AB391" s="33"/>
      <c r="AC391" s="33"/>
      <c r="AD391" s="8"/>
      <c r="AE391" s="40"/>
      <c r="AF391" s="40"/>
      <c r="AG391" s="40"/>
      <c r="AH391" s="40"/>
      <c r="AI391" s="40"/>
      <c r="AJ391" s="5"/>
      <c r="AK391" s="5"/>
      <c r="AL391" s="5"/>
    </row>
    <row r="392" spans="1:38" ht="16">
      <c r="A392" s="151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8"/>
      <c r="Y392" s="33"/>
      <c r="Z392" s="33"/>
      <c r="AA392" s="33"/>
      <c r="AB392" s="33"/>
      <c r="AC392" s="33"/>
      <c r="AD392" s="8"/>
      <c r="AE392" s="40"/>
      <c r="AF392" s="40"/>
      <c r="AG392" s="40"/>
      <c r="AH392" s="40"/>
      <c r="AI392" s="40"/>
      <c r="AJ392" s="5"/>
      <c r="AK392" s="5"/>
      <c r="AL392" s="5"/>
    </row>
    <row r="393" spans="1:38" ht="16">
      <c r="A393" s="151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8"/>
      <c r="Y393" s="33"/>
      <c r="Z393" s="33"/>
      <c r="AA393" s="33"/>
      <c r="AB393" s="33"/>
      <c r="AC393" s="33"/>
      <c r="AD393" s="8"/>
      <c r="AE393" s="40"/>
      <c r="AF393" s="40"/>
      <c r="AG393" s="40"/>
      <c r="AH393" s="40"/>
      <c r="AI393" s="40"/>
      <c r="AJ393" s="5"/>
      <c r="AK393" s="5"/>
      <c r="AL393" s="5"/>
    </row>
    <row r="394" spans="1:38" ht="16">
      <c r="A394" s="151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8"/>
      <c r="Y394" s="33"/>
      <c r="Z394" s="33"/>
      <c r="AA394" s="33"/>
      <c r="AB394" s="33"/>
      <c r="AC394" s="33"/>
      <c r="AD394" s="8"/>
      <c r="AE394" s="40"/>
      <c r="AF394" s="40"/>
      <c r="AG394" s="40"/>
      <c r="AH394" s="40"/>
      <c r="AI394" s="40"/>
      <c r="AJ394" s="5"/>
      <c r="AK394" s="5"/>
      <c r="AL394" s="5"/>
    </row>
    <row r="395" spans="1:38" ht="16">
      <c r="A395" s="151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8"/>
      <c r="Y395" s="33"/>
      <c r="Z395" s="33"/>
      <c r="AA395" s="33"/>
      <c r="AB395" s="33"/>
      <c r="AC395" s="33"/>
      <c r="AD395" s="8"/>
      <c r="AE395" s="40"/>
      <c r="AF395" s="40"/>
      <c r="AG395" s="40"/>
      <c r="AH395" s="40"/>
      <c r="AI395" s="40"/>
      <c r="AJ395" s="5"/>
      <c r="AK395" s="5"/>
      <c r="AL395" s="5"/>
    </row>
    <row r="396" spans="1:38" ht="16">
      <c r="A396" s="151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8"/>
      <c r="Y396" s="33"/>
      <c r="Z396" s="33"/>
      <c r="AA396" s="33"/>
      <c r="AB396" s="33"/>
      <c r="AC396" s="33"/>
      <c r="AD396" s="8"/>
      <c r="AE396" s="40"/>
      <c r="AF396" s="40"/>
      <c r="AG396" s="40"/>
      <c r="AH396" s="40"/>
      <c r="AI396" s="40"/>
      <c r="AJ396" s="5"/>
      <c r="AK396" s="5"/>
      <c r="AL396" s="5"/>
    </row>
    <row r="397" spans="1:38" ht="16">
      <c r="A397" s="151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8"/>
      <c r="Y397" s="33"/>
      <c r="Z397" s="33"/>
      <c r="AA397" s="33"/>
      <c r="AB397" s="33"/>
      <c r="AC397" s="33"/>
      <c r="AD397" s="8"/>
      <c r="AE397" s="40"/>
      <c r="AF397" s="40"/>
      <c r="AG397" s="40"/>
      <c r="AH397" s="40"/>
      <c r="AI397" s="40"/>
      <c r="AJ397" s="5"/>
      <c r="AK397" s="5"/>
      <c r="AL397" s="5"/>
    </row>
    <row r="398" spans="1:38" ht="16">
      <c r="A398" s="151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8"/>
      <c r="Y398" s="33"/>
      <c r="Z398" s="33"/>
      <c r="AA398" s="33"/>
      <c r="AB398" s="33"/>
      <c r="AC398" s="33"/>
      <c r="AD398" s="8"/>
      <c r="AE398" s="40"/>
      <c r="AF398" s="40"/>
      <c r="AG398" s="40"/>
      <c r="AH398" s="40"/>
      <c r="AI398" s="40"/>
      <c r="AJ398" s="5"/>
      <c r="AK398" s="5"/>
      <c r="AL398" s="5"/>
    </row>
    <row r="399" spans="1:38" ht="16">
      <c r="A399" s="151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8"/>
      <c r="Y399" s="33"/>
      <c r="Z399" s="33"/>
      <c r="AA399" s="33"/>
      <c r="AB399" s="33"/>
      <c r="AC399" s="33"/>
      <c r="AD399" s="8"/>
      <c r="AE399" s="40"/>
      <c r="AF399" s="40"/>
      <c r="AG399" s="40"/>
      <c r="AH399" s="40"/>
      <c r="AI399" s="40"/>
      <c r="AJ399" s="5"/>
      <c r="AK399" s="5"/>
      <c r="AL399" s="5"/>
    </row>
    <row r="400" spans="1:38" ht="16">
      <c r="A400" s="151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8"/>
      <c r="Y400" s="33"/>
      <c r="Z400" s="33"/>
      <c r="AA400" s="33"/>
      <c r="AB400" s="33"/>
      <c r="AC400" s="33"/>
      <c r="AD400" s="8"/>
      <c r="AE400" s="40"/>
      <c r="AF400" s="40"/>
      <c r="AG400" s="40"/>
      <c r="AH400" s="40"/>
      <c r="AI400" s="40"/>
      <c r="AJ400" s="5"/>
      <c r="AK400" s="5"/>
      <c r="AL400" s="5"/>
    </row>
    <row r="401" spans="1:38" ht="16">
      <c r="A401" s="151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8"/>
      <c r="Y401" s="33"/>
      <c r="Z401" s="33"/>
      <c r="AA401" s="33"/>
      <c r="AB401" s="33"/>
      <c r="AC401" s="33"/>
      <c r="AD401" s="8"/>
      <c r="AE401" s="40"/>
      <c r="AF401" s="40"/>
      <c r="AG401" s="40"/>
      <c r="AH401" s="40"/>
      <c r="AI401" s="40"/>
      <c r="AJ401" s="5"/>
      <c r="AK401" s="5"/>
      <c r="AL401" s="5"/>
    </row>
    <row r="402" spans="1:38" ht="16">
      <c r="A402" s="151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8"/>
      <c r="Y402" s="33"/>
      <c r="Z402" s="33"/>
      <c r="AA402" s="33"/>
      <c r="AB402" s="33"/>
      <c r="AC402" s="33"/>
      <c r="AD402" s="8"/>
      <c r="AE402" s="40"/>
      <c r="AF402" s="40"/>
      <c r="AG402" s="40"/>
      <c r="AH402" s="40"/>
      <c r="AI402" s="40"/>
      <c r="AJ402" s="5"/>
      <c r="AK402" s="5"/>
      <c r="AL402" s="5"/>
    </row>
    <row r="403" spans="1:38" ht="16">
      <c r="A403" s="151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8"/>
      <c r="Y403" s="33"/>
      <c r="Z403" s="33"/>
      <c r="AA403" s="33"/>
      <c r="AB403" s="33"/>
      <c r="AC403" s="33"/>
      <c r="AD403" s="8"/>
      <c r="AE403" s="40"/>
      <c r="AF403" s="40"/>
      <c r="AG403" s="40"/>
      <c r="AH403" s="40"/>
      <c r="AI403" s="40"/>
      <c r="AJ403" s="5"/>
      <c r="AK403" s="5"/>
      <c r="AL403" s="5"/>
    </row>
    <row r="404" spans="1:38" ht="16">
      <c r="A404" s="151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8"/>
      <c r="Y404" s="33"/>
      <c r="Z404" s="33"/>
      <c r="AA404" s="33"/>
      <c r="AB404" s="33"/>
      <c r="AC404" s="33"/>
      <c r="AD404" s="8"/>
      <c r="AE404" s="40"/>
      <c r="AF404" s="40"/>
      <c r="AG404" s="40"/>
      <c r="AH404" s="40"/>
      <c r="AI404" s="40"/>
      <c r="AJ404" s="5"/>
      <c r="AK404" s="5"/>
      <c r="AL404" s="5"/>
    </row>
    <row r="405" spans="1:38" ht="16">
      <c r="A405" s="151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8"/>
      <c r="Y405" s="33"/>
      <c r="Z405" s="33"/>
      <c r="AA405" s="33"/>
      <c r="AB405" s="33"/>
      <c r="AC405" s="33"/>
      <c r="AD405" s="8"/>
      <c r="AE405" s="40"/>
      <c r="AF405" s="40"/>
      <c r="AG405" s="40"/>
      <c r="AH405" s="40"/>
      <c r="AI405" s="40"/>
      <c r="AJ405" s="5"/>
      <c r="AK405" s="5"/>
      <c r="AL405" s="5"/>
    </row>
    <row r="406" spans="1:38" ht="16">
      <c r="A406" s="151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8"/>
      <c r="Y406" s="33"/>
      <c r="Z406" s="33"/>
      <c r="AA406" s="33"/>
      <c r="AB406" s="33"/>
      <c r="AC406" s="33"/>
      <c r="AD406" s="8"/>
      <c r="AE406" s="40"/>
      <c r="AF406" s="40"/>
      <c r="AG406" s="40"/>
      <c r="AH406" s="40"/>
      <c r="AI406" s="40"/>
      <c r="AJ406" s="5"/>
      <c r="AK406" s="5"/>
      <c r="AL406" s="5"/>
    </row>
    <row r="407" spans="1:38" ht="16">
      <c r="A407" s="151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8"/>
      <c r="Y407" s="33"/>
      <c r="Z407" s="33"/>
      <c r="AA407" s="33"/>
      <c r="AB407" s="33"/>
      <c r="AC407" s="33"/>
      <c r="AD407" s="8"/>
      <c r="AE407" s="40"/>
      <c r="AF407" s="40"/>
      <c r="AG407" s="40"/>
      <c r="AH407" s="40"/>
      <c r="AI407" s="40"/>
      <c r="AJ407" s="5"/>
      <c r="AK407" s="5"/>
      <c r="AL407" s="5"/>
    </row>
    <row r="408" spans="1:38" ht="16">
      <c r="A408" s="151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8"/>
      <c r="Y408" s="33"/>
      <c r="Z408" s="33"/>
      <c r="AA408" s="33"/>
      <c r="AB408" s="33"/>
      <c r="AC408" s="33"/>
      <c r="AD408" s="8"/>
      <c r="AE408" s="40"/>
      <c r="AF408" s="40"/>
      <c r="AG408" s="40"/>
      <c r="AH408" s="40"/>
      <c r="AI408" s="40"/>
      <c r="AJ408" s="5"/>
      <c r="AK408" s="5"/>
      <c r="AL408" s="5"/>
    </row>
    <row r="409" spans="1:38" ht="16">
      <c r="A409" s="151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8"/>
      <c r="Y409" s="33"/>
      <c r="Z409" s="33"/>
      <c r="AA409" s="33"/>
      <c r="AB409" s="33"/>
      <c r="AC409" s="33"/>
      <c r="AD409" s="8"/>
      <c r="AE409" s="40"/>
      <c r="AF409" s="40"/>
      <c r="AG409" s="40"/>
      <c r="AH409" s="40"/>
      <c r="AI409" s="40"/>
      <c r="AJ409" s="5"/>
      <c r="AK409" s="5"/>
      <c r="AL409" s="5"/>
    </row>
    <row r="410" spans="1:38" ht="16">
      <c r="A410" s="151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8"/>
      <c r="Y410" s="33"/>
      <c r="Z410" s="33"/>
      <c r="AA410" s="33"/>
      <c r="AB410" s="33"/>
      <c r="AC410" s="33"/>
      <c r="AD410" s="8"/>
      <c r="AE410" s="40"/>
      <c r="AF410" s="40"/>
      <c r="AG410" s="40"/>
      <c r="AH410" s="40"/>
      <c r="AI410" s="40"/>
      <c r="AJ410" s="5"/>
      <c r="AK410" s="5"/>
      <c r="AL410" s="5"/>
    </row>
    <row r="411" spans="1:38" ht="16">
      <c r="A411" s="151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8"/>
      <c r="Y411" s="33"/>
      <c r="Z411" s="33"/>
      <c r="AA411" s="33"/>
      <c r="AB411" s="33"/>
      <c r="AC411" s="33"/>
      <c r="AD411" s="8"/>
      <c r="AE411" s="40"/>
      <c r="AF411" s="40"/>
      <c r="AG411" s="40"/>
      <c r="AH411" s="40"/>
      <c r="AI411" s="40"/>
      <c r="AJ411" s="5"/>
      <c r="AK411" s="5"/>
      <c r="AL411" s="5"/>
    </row>
    <row r="412" spans="1:38" ht="16">
      <c r="A412" s="151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8"/>
      <c r="Y412" s="33"/>
      <c r="Z412" s="33"/>
      <c r="AA412" s="33"/>
      <c r="AB412" s="33"/>
      <c r="AC412" s="33"/>
      <c r="AD412" s="8"/>
      <c r="AE412" s="40"/>
      <c r="AF412" s="40"/>
      <c r="AG412" s="40"/>
      <c r="AH412" s="40"/>
      <c r="AI412" s="40"/>
      <c r="AJ412" s="5"/>
      <c r="AK412" s="5"/>
      <c r="AL412" s="5"/>
    </row>
    <row r="413" spans="1:38" ht="16">
      <c r="A413" s="151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8"/>
      <c r="Y413" s="33"/>
      <c r="Z413" s="33"/>
      <c r="AA413" s="33"/>
      <c r="AB413" s="33"/>
      <c r="AC413" s="33"/>
      <c r="AD413" s="8"/>
      <c r="AE413" s="40"/>
      <c r="AF413" s="40"/>
      <c r="AG413" s="40"/>
      <c r="AH413" s="40"/>
      <c r="AI413" s="40"/>
      <c r="AJ413" s="5"/>
      <c r="AK413" s="5"/>
      <c r="AL413" s="5"/>
    </row>
    <row r="414" spans="1:38" ht="16">
      <c r="A414" s="151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8"/>
      <c r="Y414" s="33"/>
      <c r="Z414" s="33"/>
      <c r="AA414" s="33"/>
      <c r="AB414" s="33"/>
      <c r="AC414" s="33"/>
      <c r="AD414" s="8"/>
      <c r="AE414" s="40"/>
      <c r="AF414" s="40"/>
      <c r="AG414" s="40"/>
      <c r="AH414" s="40"/>
      <c r="AI414" s="40"/>
      <c r="AJ414" s="5"/>
      <c r="AK414" s="5"/>
      <c r="AL414" s="5"/>
    </row>
    <row r="415" spans="1:38" ht="16">
      <c r="A415" s="151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8"/>
      <c r="Y415" s="33"/>
      <c r="Z415" s="33"/>
      <c r="AA415" s="33"/>
      <c r="AB415" s="33"/>
      <c r="AC415" s="33"/>
      <c r="AD415" s="8"/>
      <c r="AE415" s="40"/>
      <c r="AF415" s="40"/>
      <c r="AG415" s="40"/>
      <c r="AH415" s="40"/>
      <c r="AI415" s="40"/>
      <c r="AJ415" s="5"/>
      <c r="AK415" s="5"/>
      <c r="AL415" s="5"/>
    </row>
    <row r="416" spans="1:38" ht="16">
      <c r="A416" s="151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8"/>
      <c r="Y416" s="33"/>
      <c r="Z416" s="33"/>
      <c r="AA416" s="33"/>
      <c r="AB416" s="33"/>
      <c r="AC416" s="33"/>
      <c r="AD416" s="8"/>
      <c r="AE416" s="40"/>
      <c r="AF416" s="40"/>
      <c r="AG416" s="40"/>
      <c r="AH416" s="40"/>
      <c r="AI416" s="40"/>
      <c r="AJ416" s="5"/>
      <c r="AK416" s="5"/>
      <c r="AL416" s="5"/>
    </row>
    <row r="417" spans="1:38" ht="16">
      <c r="A417" s="151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8"/>
      <c r="Y417" s="33"/>
      <c r="Z417" s="33"/>
      <c r="AA417" s="33"/>
      <c r="AB417" s="33"/>
      <c r="AC417" s="33"/>
      <c r="AD417" s="8"/>
      <c r="AE417" s="40"/>
      <c r="AF417" s="40"/>
      <c r="AG417" s="40"/>
      <c r="AH417" s="40"/>
      <c r="AI417" s="40"/>
      <c r="AJ417" s="5"/>
      <c r="AK417" s="5"/>
      <c r="AL417" s="5"/>
    </row>
    <row r="418" spans="1:38" ht="16">
      <c r="A418" s="151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8"/>
      <c r="Y418" s="33"/>
      <c r="Z418" s="33"/>
      <c r="AA418" s="33"/>
      <c r="AB418" s="33"/>
      <c r="AC418" s="33"/>
      <c r="AD418" s="8"/>
      <c r="AE418" s="40"/>
      <c r="AF418" s="40"/>
      <c r="AG418" s="40"/>
      <c r="AH418" s="40"/>
      <c r="AI418" s="40"/>
      <c r="AJ418" s="5"/>
      <c r="AK418" s="5"/>
      <c r="AL418" s="5"/>
    </row>
    <row r="419" spans="1:38" ht="16">
      <c r="A419" s="151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8"/>
      <c r="Y419" s="33"/>
      <c r="Z419" s="33"/>
      <c r="AA419" s="33"/>
      <c r="AB419" s="33"/>
      <c r="AC419" s="33"/>
      <c r="AD419" s="8"/>
      <c r="AE419" s="40"/>
      <c r="AF419" s="40"/>
      <c r="AG419" s="40"/>
      <c r="AH419" s="40"/>
      <c r="AI419" s="40"/>
      <c r="AJ419" s="5"/>
      <c r="AK419" s="5"/>
      <c r="AL419" s="5"/>
    </row>
    <row r="420" spans="1:38" ht="16">
      <c r="A420" s="151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8"/>
      <c r="Y420" s="33"/>
      <c r="Z420" s="33"/>
      <c r="AA420" s="33"/>
      <c r="AB420" s="33"/>
      <c r="AC420" s="33"/>
      <c r="AD420" s="8"/>
      <c r="AE420" s="40"/>
      <c r="AF420" s="40"/>
      <c r="AG420" s="40"/>
      <c r="AH420" s="40"/>
      <c r="AI420" s="40"/>
      <c r="AJ420" s="5"/>
      <c r="AK420" s="5"/>
      <c r="AL420" s="5"/>
    </row>
    <row r="421" spans="1:38" ht="16">
      <c r="A421" s="151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8"/>
      <c r="Y421" s="33"/>
      <c r="Z421" s="33"/>
      <c r="AA421" s="33"/>
      <c r="AB421" s="33"/>
      <c r="AC421" s="33"/>
      <c r="AD421" s="8"/>
      <c r="AE421" s="40"/>
      <c r="AF421" s="40"/>
      <c r="AG421" s="40"/>
      <c r="AH421" s="40"/>
      <c r="AI421" s="40"/>
      <c r="AJ421" s="5"/>
      <c r="AK421" s="5"/>
      <c r="AL421" s="5"/>
    </row>
    <row r="422" spans="1:38" ht="16">
      <c r="A422" s="151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8"/>
      <c r="Y422" s="33"/>
      <c r="Z422" s="33"/>
      <c r="AA422" s="33"/>
      <c r="AB422" s="33"/>
      <c r="AC422" s="33"/>
      <c r="AD422" s="8"/>
      <c r="AE422" s="40"/>
      <c r="AF422" s="40"/>
      <c r="AG422" s="40"/>
      <c r="AH422" s="40"/>
      <c r="AI422" s="40"/>
      <c r="AJ422" s="5"/>
      <c r="AK422" s="5"/>
      <c r="AL422" s="5"/>
    </row>
    <row r="423" spans="1:38" ht="16">
      <c r="A423" s="151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8"/>
      <c r="Y423" s="33"/>
      <c r="Z423" s="33"/>
      <c r="AA423" s="33"/>
      <c r="AB423" s="33"/>
      <c r="AC423" s="33"/>
      <c r="AD423" s="8"/>
      <c r="AE423" s="40"/>
      <c r="AF423" s="40"/>
      <c r="AG423" s="40"/>
      <c r="AH423" s="40"/>
      <c r="AI423" s="40"/>
      <c r="AJ423" s="5"/>
      <c r="AK423" s="5"/>
      <c r="AL423" s="5"/>
    </row>
    <row r="424" spans="1:38" ht="16">
      <c r="A424" s="151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8"/>
      <c r="Y424" s="33"/>
      <c r="Z424" s="33"/>
      <c r="AA424" s="33"/>
      <c r="AB424" s="33"/>
      <c r="AC424" s="33"/>
      <c r="AD424" s="8"/>
      <c r="AE424" s="40"/>
      <c r="AF424" s="40"/>
      <c r="AG424" s="40"/>
      <c r="AH424" s="40"/>
      <c r="AI424" s="40"/>
      <c r="AJ424" s="5"/>
      <c r="AK424" s="5"/>
      <c r="AL424" s="5"/>
    </row>
    <row r="425" spans="1:38" ht="16">
      <c r="A425" s="151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8"/>
      <c r="Y425" s="33"/>
      <c r="Z425" s="33"/>
      <c r="AA425" s="33"/>
      <c r="AB425" s="33"/>
      <c r="AC425" s="33"/>
      <c r="AD425" s="8"/>
      <c r="AE425" s="40"/>
      <c r="AF425" s="40"/>
      <c r="AG425" s="40"/>
      <c r="AH425" s="40"/>
      <c r="AI425" s="40"/>
      <c r="AJ425" s="5"/>
      <c r="AK425" s="5"/>
      <c r="AL425" s="5"/>
    </row>
    <row r="426" spans="1:38" ht="16">
      <c r="A426" s="151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8"/>
      <c r="Y426" s="33"/>
      <c r="Z426" s="33"/>
      <c r="AA426" s="33"/>
      <c r="AB426" s="33"/>
      <c r="AC426" s="33"/>
      <c r="AD426" s="8"/>
      <c r="AE426" s="40"/>
      <c r="AF426" s="40"/>
      <c r="AG426" s="40"/>
      <c r="AH426" s="40"/>
      <c r="AI426" s="40"/>
      <c r="AJ426" s="5"/>
      <c r="AK426" s="5"/>
      <c r="AL426" s="5"/>
    </row>
    <row r="427" spans="1:38" ht="16">
      <c r="A427" s="151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8"/>
      <c r="Y427" s="33"/>
      <c r="Z427" s="33"/>
      <c r="AA427" s="33"/>
      <c r="AB427" s="33"/>
      <c r="AC427" s="33"/>
      <c r="AD427" s="8"/>
      <c r="AE427" s="40"/>
      <c r="AF427" s="40"/>
      <c r="AG427" s="40"/>
      <c r="AH427" s="40"/>
      <c r="AI427" s="40"/>
      <c r="AJ427" s="5"/>
      <c r="AK427" s="5"/>
      <c r="AL427" s="5"/>
    </row>
    <row r="428" spans="1:38" ht="16">
      <c r="A428" s="151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8"/>
      <c r="Y428" s="33"/>
      <c r="Z428" s="33"/>
      <c r="AA428" s="33"/>
      <c r="AB428" s="33"/>
      <c r="AC428" s="33"/>
      <c r="AD428" s="8"/>
      <c r="AE428" s="40"/>
      <c r="AF428" s="40"/>
      <c r="AG428" s="40"/>
      <c r="AH428" s="40"/>
      <c r="AI428" s="40"/>
      <c r="AJ428" s="5"/>
      <c r="AK428" s="5"/>
      <c r="AL428" s="5"/>
    </row>
    <row r="429" spans="1:38" ht="16">
      <c r="A429" s="151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8"/>
      <c r="Y429" s="33"/>
      <c r="Z429" s="33"/>
      <c r="AA429" s="33"/>
      <c r="AB429" s="33"/>
      <c r="AC429" s="33"/>
      <c r="AD429" s="8"/>
      <c r="AE429" s="40"/>
      <c r="AF429" s="40"/>
      <c r="AG429" s="40"/>
      <c r="AH429" s="40"/>
      <c r="AI429" s="40"/>
      <c r="AJ429" s="5"/>
      <c r="AK429" s="5"/>
      <c r="AL429" s="5"/>
    </row>
    <row r="430" spans="1:38" ht="16">
      <c r="A430" s="151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8"/>
      <c r="Y430" s="33"/>
      <c r="Z430" s="33"/>
      <c r="AA430" s="33"/>
      <c r="AB430" s="33"/>
      <c r="AC430" s="33"/>
      <c r="AD430" s="8"/>
      <c r="AE430" s="40"/>
      <c r="AF430" s="40"/>
      <c r="AG430" s="40"/>
      <c r="AH430" s="40"/>
      <c r="AI430" s="40"/>
      <c r="AJ430" s="5"/>
      <c r="AK430" s="5"/>
      <c r="AL430" s="5"/>
    </row>
    <row r="431" spans="1:38" ht="16">
      <c r="A431" s="151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8"/>
      <c r="Y431" s="33"/>
      <c r="Z431" s="33"/>
      <c r="AA431" s="33"/>
      <c r="AB431" s="33"/>
      <c r="AC431" s="33"/>
      <c r="AD431" s="8"/>
      <c r="AE431" s="40"/>
      <c r="AF431" s="40"/>
      <c r="AG431" s="40"/>
      <c r="AH431" s="40"/>
      <c r="AI431" s="40"/>
      <c r="AJ431" s="5"/>
      <c r="AK431" s="5"/>
      <c r="AL431" s="5"/>
    </row>
    <row r="432" spans="1:38" ht="16">
      <c r="A432" s="151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8"/>
      <c r="Y432" s="33"/>
      <c r="Z432" s="33"/>
      <c r="AA432" s="33"/>
      <c r="AB432" s="33"/>
      <c r="AC432" s="33"/>
      <c r="AD432" s="8"/>
      <c r="AE432" s="40"/>
      <c r="AF432" s="40"/>
      <c r="AG432" s="40"/>
      <c r="AH432" s="40"/>
      <c r="AI432" s="40"/>
      <c r="AJ432" s="5"/>
      <c r="AK432" s="5"/>
      <c r="AL432" s="5"/>
    </row>
    <row r="433" spans="1:38" ht="16">
      <c r="A433" s="151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8"/>
      <c r="Y433" s="33"/>
      <c r="Z433" s="33"/>
      <c r="AA433" s="33"/>
      <c r="AB433" s="33"/>
      <c r="AC433" s="33"/>
      <c r="AD433" s="8"/>
      <c r="AE433" s="40"/>
      <c r="AF433" s="40"/>
      <c r="AG433" s="40"/>
      <c r="AH433" s="40"/>
      <c r="AI433" s="40"/>
      <c r="AJ433" s="5"/>
      <c r="AK433" s="5"/>
      <c r="AL433" s="5"/>
    </row>
    <row r="434" spans="1:38" ht="16">
      <c r="A434" s="151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8"/>
      <c r="Y434" s="33"/>
      <c r="Z434" s="33"/>
      <c r="AA434" s="33"/>
      <c r="AB434" s="33"/>
      <c r="AC434" s="33"/>
      <c r="AD434" s="8"/>
      <c r="AE434" s="40"/>
      <c r="AF434" s="40"/>
      <c r="AG434" s="40"/>
      <c r="AH434" s="40"/>
      <c r="AI434" s="40"/>
      <c r="AJ434" s="5"/>
      <c r="AK434" s="5"/>
      <c r="AL434" s="5"/>
    </row>
    <row r="435" spans="1:38" ht="16">
      <c r="A435" s="151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8"/>
      <c r="Y435" s="33"/>
      <c r="Z435" s="33"/>
      <c r="AA435" s="33"/>
      <c r="AB435" s="33"/>
      <c r="AC435" s="33"/>
      <c r="AD435" s="8"/>
      <c r="AE435" s="40"/>
      <c r="AF435" s="40"/>
      <c r="AG435" s="40"/>
      <c r="AH435" s="40"/>
      <c r="AI435" s="40"/>
      <c r="AJ435" s="5"/>
      <c r="AK435" s="5"/>
      <c r="AL435" s="5"/>
    </row>
    <row r="436" spans="1:38" ht="16">
      <c r="A436" s="151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8"/>
      <c r="Y436" s="33"/>
      <c r="Z436" s="33"/>
      <c r="AA436" s="33"/>
      <c r="AB436" s="33"/>
      <c r="AC436" s="33"/>
      <c r="AD436" s="8"/>
      <c r="AE436" s="40"/>
      <c r="AF436" s="40"/>
      <c r="AG436" s="40"/>
      <c r="AH436" s="40"/>
      <c r="AI436" s="40"/>
      <c r="AJ436" s="5"/>
      <c r="AK436" s="5"/>
      <c r="AL436" s="5"/>
    </row>
    <row r="437" spans="1:38" ht="16">
      <c r="A437" s="151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8"/>
      <c r="Y437" s="33"/>
      <c r="Z437" s="33"/>
      <c r="AA437" s="33"/>
      <c r="AB437" s="33"/>
      <c r="AC437" s="33"/>
      <c r="AD437" s="8"/>
      <c r="AE437" s="40"/>
      <c r="AF437" s="40"/>
      <c r="AG437" s="40"/>
      <c r="AH437" s="40"/>
      <c r="AI437" s="40"/>
      <c r="AJ437" s="5"/>
      <c r="AK437" s="5"/>
      <c r="AL437" s="5"/>
    </row>
    <row r="438" spans="1:38" ht="16">
      <c r="A438" s="151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8"/>
      <c r="Y438" s="33"/>
      <c r="Z438" s="33"/>
      <c r="AA438" s="33"/>
      <c r="AB438" s="33"/>
      <c r="AC438" s="33"/>
      <c r="AD438" s="8"/>
      <c r="AE438" s="40"/>
      <c r="AF438" s="40"/>
      <c r="AG438" s="40"/>
      <c r="AH438" s="40"/>
      <c r="AI438" s="40"/>
      <c r="AJ438" s="5"/>
      <c r="AK438" s="5"/>
      <c r="AL438" s="5"/>
    </row>
    <row r="439" spans="1:38" ht="16">
      <c r="A439" s="151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8"/>
      <c r="Y439" s="33"/>
      <c r="Z439" s="33"/>
      <c r="AA439" s="33"/>
      <c r="AB439" s="33"/>
      <c r="AC439" s="33"/>
      <c r="AD439" s="8"/>
      <c r="AE439" s="40"/>
      <c r="AF439" s="40"/>
      <c r="AG439" s="40"/>
      <c r="AH439" s="40"/>
      <c r="AI439" s="40"/>
      <c r="AJ439" s="5"/>
      <c r="AK439" s="5"/>
      <c r="AL439" s="5"/>
    </row>
    <row r="440" spans="1:38" ht="16">
      <c r="A440" s="151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8"/>
      <c r="Y440" s="33"/>
      <c r="Z440" s="33"/>
      <c r="AA440" s="33"/>
      <c r="AB440" s="33"/>
      <c r="AC440" s="33"/>
      <c r="AD440" s="8"/>
      <c r="AE440" s="40"/>
      <c r="AF440" s="40"/>
      <c r="AG440" s="40"/>
      <c r="AH440" s="40"/>
      <c r="AI440" s="40"/>
      <c r="AJ440" s="5"/>
      <c r="AK440" s="5"/>
      <c r="AL440" s="5"/>
    </row>
    <row r="441" spans="1:38" ht="16">
      <c r="A441" s="151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8"/>
      <c r="Y441" s="33"/>
      <c r="Z441" s="33"/>
      <c r="AA441" s="33"/>
      <c r="AB441" s="33"/>
      <c r="AC441" s="33"/>
      <c r="AD441" s="8"/>
      <c r="AE441" s="40"/>
      <c r="AF441" s="40"/>
      <c r="AG441" s="40"/>
      <c r="AH441" s="40"/>
      <c r="AI441" s="40"/>
      <c r="AJ441" s="5"/>
      <c r="AK441" s="5"/>
      <c r="AL441" s="5"/>
    </row>
    <row r="442" spans="1:38" ht="16">
      <c r="A442" s="151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8"/>
      <c r="Y442" s="33"/>
      <c r="Z442" s="33"/>
      <c r="AA442" s="33"/>
      <c r="AB442" s="33"/>
      <c r="AC442" s="33"/>
      <c r="AD442" s="8"/>
      <c r="AE442" s="40"/>
      <c r="AF442" s="40"/>
      <c r="AG442" s="40"/>
      <c r="AH442" s="40"/>
      <c r="AI442" s="40"/>
      <c r="AJ442" s="5"/>
      <c r="AK442" s="5"/>
      <c r="AL442" s="5"/>
    </row>
    <row r="443" spans="1:38" ht="16">
      <c r="A443" s="151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8"/>
      <c r="Y443" s="33"/>
      <c r="Z443" s="33"/>
      <c r="AA443" s="33"/>
      <c r="AB443" s="33"/>
      <c r="AC443" s="33"/>
      <c r="AD443" s="8"/>
      <c r="AE443" s="40"/>
      <c r="AF443" s="40"/>
      <c r="AG443" s="40"/>
      <c r="AH443" s="40"/>
      <c r="AI443" s="40"/>
      <c r="AJ443" s="5"/>
      <c r="AK443" s="5"/>
      <c r="AL443" s="5"/>
    </row>
    <row r="444" spans="1:38" ht="16">
      <c r="A444" s="151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8"/>
      <c r="Y444" s="33"/>
      <c r="Z444" s="33"/>
      <c r="AA444" s="33"/>
      <c r="AB444" s="33"/>
      <c r="AC444" s="33"/>
      <c r="AD444" s="8"/>
      <c r="AE444" s="40"/>
      <c r="AF444" s="40"/>
      <c r="AG444" s="40"/>
      <c r="AH444" s="40"/>
      <c r="AI444" s="40"/>
      <c r="AJ444" s="5"/>
      <c r="AK444" s="5"/>
      <c r="AL444" s="5"/>
    </row>
    <row r="445" spans="1:38" ht="16">
      <c r="A445" s="151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8"/>
      <c r="Y445" s="33"/>
      <c r="Z445" s="33"/>
      <c r="AA445" s="33"/>
      <c r="AB445" s="33"/>
      <c r="AC445" s="33"/>
      <c r="AD445" s="8"/>
      <c r="AE445" s="40"/>
      <c r="AF445" s="40"/>
      <c r="AG445" s="40"/>
      <c r="AH445" s="40"/>
      <c r="AI445" s="40"/>
      <c r="AJ445" s="5"/>
      <c r="AK445" s="5"/>
      <c r="AL445" s="5"/>
    </row>
    <row r="446" spans="1:38" ht="16">
      <c r="A446" s="151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8"/>
      <c r="Y446" s="33"/>
      <c r="Z446" s="33"/>
      <c r="AA446" s="33"/>
      <c r="AB446" s="33"/>
      <c r="AC446" s="33"/>
      <c r="AD446" s="8"/>
      <c r="AE446" s="40"/>
      <c r="AF446" s="40"/>
      <c r="AG446" s="40"/>
      <c r="AH446" s="40"/>
      <c r="AI446" s="40"/>
      <c r="AJ446" s="5"/>
      <c r="AK446" s="5"/>
      <c r="AL446" s="5"/>
    </row>
    <row r="447" spans="1:38" ht="16">
      <c r="A447" s="151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8"/>
      <c r="Y447" s="33"/>
      <c r="Z447" s="33"/>
      <c r="AA447" s="33"/>
      <c r="AB447" s="33"/>
      <c r="AC447" s="33"/>
      <c r="AD447" s="8"/>
      <c r="AE447" s="40"/>
      <c r="AF447" s="40"/>
      <c r="AG447" s="40"/>
      <c r="AH447" s="40"/>
      <c r="AI447" s="40"/>
      <c r="AJ447" s="5"/>
      <c r="AK447" s="5"/>
      <c r="AL447" s="5"/>
    </row>
    <row r="448" spans="1:38" ht="16">
      <c r="A448" s="151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8"/>
      <c r="Y448" s="33"/>
      <c r="Z448" s="33"/>
      <c r="AA448" s="33"/>
      <c r="AB448" s="33"/>
      <c r="AC448" s="33"/>
      <c r="AD448" s="8"/>
      <c r="AE448" s="40"/>
      <c r="AF448" s="40"/>
      <c r="AG448" s="40"/>
      <c r="AH448" s="40"/>
      <c r="AI448" s="40"/>
      <c r="AJ448" s="5"/>
      <c r="AK448" s="5"/>
      <c r="AL448" s="5"/>
    </row>
    <row r="449" spans="1:38" ht="16">
      <c r="A449" s="151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8"/>
      <c r="Y449" s="33"/>
      <c r="Z449" s="33"/>
      <c r="AA449" s="33"/>
      <c r="AB449" s="33"/>
      <c r="AC449" s="33"/>
      <c r="AD449" s="8"/>
      <c r="AE449" s="40"/>
      <c r="AF449" s="40"/>
      <c r="AG449" s="40"/>
      <c r="AH449" s="40"/>
      <c r="AI449" s="40"/>
      <c r="AJ449" s="5"/>
      <c r="AK449" s="5"/>
      <c r="AL449" s="5"/>
    </row>
    <row r="450" spans="1:38" ht="16">
      <c r="A450" s="151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8"/>
      <c r="Y450" s="33"/>
      <c r="Z450" s="33"/>
      <c r="AA450" s="33"/>
      <c r="AB450" s="33"/>
      <c r="AC450" s="33"/>
      <c r="AD450" s="8"/>
      <c r="AE450" s="40"/>
      <c r="AF450" s="40"/>
      <c r="AG450" s="40"/>
      <c r="AH450" s="40"/>
      <c r="AI450" s="40"/>
      <c r="AJ450" s="5"/>
      <c r="AK450" s="5"/>
      <c r="AL450" s="5"/>
    </row>
    <row r="451" spans="1:38" ht="16">
      <c r="A451" s="151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8"/>
      <c r="Y451" s="33"/>
      <c r="Z451" s="33"/>
      <c r="AA451" s="33"/>
      <c r="AB451" s="33"/>
      <c r="AC451" s="33"/>
      <c r="AD451" s="8"/>
      <c r="AE451" s="40"/>
      <c r="AF451" s="40"/>
      <c r="AG451" s="40"/>
      <c r="AH451" s="40"/>
      <c r="AI451" s="40"/>
      <c r="AJ451" s="5"/>
      <c r="AK451" s="5"/>
      <c r="AL451" s="5"/>
    </row>
    <row r="452" spans="1:38" ht="16">
      <c r="A452" s="151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8"/>
      <c r="Y452" s="33"/>
      <c r="Z452" s="33"/>
      <c r="AA452" s="33"/>
      <c r="AB452" s="33"/>
      <c r="AC452" s="33"/>
      <c r="AD452" s="8"/>
      <c r="AE452" s="40"/>
      <c r="AF452" s="40"/>
      <c r="AG452" s="40"/>
      <c r="AH452" s="40"/>
      <c r="AI452" s="40"/>
      <c r="AJ452" s="5"/>
      <c r="AK452" s="5"/>
      <c r="AL452" s="5"/>
    </row>
    <row r="453" spans="1:38" ht="16">
      <c r="A453" s="151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8"/>
      <c r="Y453" s="33"/>
      <c r="Z453" s="33"/>
      <c r="AA453" s="33"/>
      <c r="AB453" s="33"/>
      <c r="AC453" s="33"/>
      <c r="AD453" s="8"/>
      <c r="AE453" s="40"/>
      <c r="AF453" s="40"/>
      <c r="AG453" s="40"/>
      <c r="AH453" s="40"/>
      <c r="AI453" s="40"/>
      <c r="AJ453" s="5"/>
      <c r="AK453" s="5"/>
      <c r="AL453" s="5"/>
    </row>
    <row r="454" spans="1:38" ht="16">
      <c r="A454" s="151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8"/>
      <c r="Y454" s="33"/>
      <c r="Z454" s="33"/>
      <c r="AA454" s="33"/>
      <c r="AB454" s="33"/>
      <c r="AC454" s="33"/>
      <c r="AD454" s="8"/>
      <c r="AE454" s="40"/>
      <c r="AF454" s="40"/>
      <c r="AG454" s="40"/>
      <c r="AH454" s="40"/>
      <c r="AI454" s="40"/>
      <c r="AJ454" s="5"/>
      <c r="AK454" s="5"/>
      <c r="AL454" s="5"/>
    </row>
    <row r="455" spans="1:38" ht="16">
      <c r="A455" s="151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8"/>
      <c r="Y455" s="33"/>
      <c r="Z455" s="33"/>
      <c r="AA455" s="33"/>
      <c r="AB455" s="33"/>
      <c r="AC455" s="33"/>
      <c r="AD455" s="8"/>
      <c r="AE455" s="40"/>
      <c r="AF455" s="40"/>
      <c r="AG455" s="40"/>
      <c r="AH455" s="40"/>
      <c r="AI455" s="40"/>
      <c r="AJ455" s="5"/>
      <c r="AK455" s="5"/>
      <c r="AL455" s="5"/>
    </row>
    <row r="456" spans="1:38" ht="16">
      <c r="A456" s="151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8"/>
      <c r="Y456" s="33"/>
      <c r="Z456" s="33"/>
      <c r="AA456" s="33"/>
      <c r="AB456" s="33"/>
      <c r="AC456" s="33"/>
      <c r="AD456" s="8"/>
      <c r="AE456" s="40"/>
      <c r="AF456" s="40"/>
      <c r="AG456" s="40"/>
      <c r="AH456" s="40"/>
      <c r="AI456" s="40"/>
      <c r="AJ456" s="5"/>
      <c r="AK456" s="5"/>
      <c r="AL456" s="5"/>
    </row>
    <row r="457" spans="1:38" ht="16">
      <c r="A457" s="151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8"/>
      <c r="Y457" s="33"/>
      <c r="Z457" s="33"/>
      <c r="AA457" s="33"/>
      <c r="AB457" s="33"/>
      <c r="AC457" s="33"/>
      <c r="AD457" s="8"/>
      <c r="AE457" s="40"/>
      <c r="AF457" s="40"/>
      <c r="AG457" s="40"/>
      <c r="AH457" s="40"/>
      <c r="AI457" s="40"/>
      <c r="AJ457" s="5"/>
      <c r="AK457" s="5"/>
      <c r="AL457" s="5"/>
    </row>
    <row r="458" spans="1:38" ht="16">
      <c r="A458" s="151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8"/>
      <c r="Y458" s="33"/>
      <c r="Z458" s="33"/>
      <c r="AA458" s="33"/>
      <c r="AB458" s="33"/>
      <c r="AC458" s="33"/>
      <c r="AD458" s="8"/>
      <c r="AE458" s="40"/>
      <c r="AF458" s="40"/>
      <c r="AG458" s="40"/>
      <c r="AH458" s="40"/>
      <c r="AI458" s="40"/>
      <c r="AJ458" s="5"/>
      <c r="AK458" s="5"/>
      <c r="AL458" s="5"/>
    </row>
    <row r="459" spans="1:38" ht="16">
      <c r="A459" s="151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8"/>
      <c r="Y459" s="33"/>
      <c r="Z459" s="33"/>
      <c r="AA459" s="33"/>
      <c r="AB459" s="33"/>
      <c r="AC459" s="33"/>
      <c r="AD459" s="8"/>
      <c r="AE459" s="40"/>
      <c r="AF459" s="40"/>
      <c r="AG459" s="40"/>
      <c r="AH459" s="40"/>
      <c r="AI459" s="40"/>
      <c r="AJ459" s="5"/>
      <c r="AK459" s="5"/>
      <c r="AL459" s="5"/>
    </row>
    <row r="460" spans="1:38" ht="16">
      <c r="A460" s="151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8"/>
      <c r="Y460" s="33"/>
      <c r="Z460" s="33"/>
      <c r="AA460" s="33"/>
      <c r="AB460" s="33"/>
      <c r="AC460" s="33"/>
      <c r="AD460" s="8"/>
      <c r="AE460" s="40"/>
      <c r="AF460" s="40"/>
      <c r="AG460" s="40"/>
      <c r="AH460" s="40"/>
      <c r="AI460" s="40"/>
      <c r="AJ460" s="5"/>
      <c r="AK460" s="5"/>
      <c r="AL460" s="5"/>
    </row>
    <row r="461" spans="1:38" ht="16">
      <c r="A461" s="151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8"/>
      <c r="Y461" s="33"/>
      <c r="Z461" s="33"/>
      <c r="AA461" s="33"/>
      <c r="AB461" s="33"/>
      <c r="AC461" s="33"/>
      <c r="AD461" s="8"/>
      <c r="AE461" s="40"/>
      <c r="AF461" s="40"/>
      <c r="AG461" s="40"/>
      <c r="AH461" s="40"/>
      <c r="AI461" s="40"/>
      <c r="AJ461" s="5"/>
      <c r="AK461" s="5"/>
      <c r="AL461" s="5"/>
    </row>
    <row r="462" spans="1:38" ht="16">
      <c r="A462" s="151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8"/>
      <c r="Y462" s="33"/>
      <c r="Z462" s="33"/>
      <c r="AA462" s="33"/>
      <c r="AB462" s="33"/>
      <c r="AC462" s="33"/>
      <c r="AD462" s="8"/>
      <c r="AE462" s="40"/>
      <c r="AF462" s="40"/>
      <c r="AG462" s="40"/>
      <c r="AH462" s="40"/>
      <c r="AI462" s="40"/>
      <c r="AJ462" s="5"/>
      <c r="AK462" s="5"/>
      <c r="AL462" s="5"/>
    </row>
    <row r="463" spans="1:38" ht="16">
      <c r="A463" s="151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8"/>
      <c r="Y463" s="33"/>
      <c r="Z463" s="33"/>
      <c r="AA463" s="33"/>
      <c r="AB463" s="33"/>
      <c r="AC463" s="33"/>
      <c r="AD463" s="8"/>
      <c r="AE463" s="40"/>
      <c r="AF463" s="40"/>
      <c r="AG463" s="40"/>
      <c r="AH463" s="40"/>
      <c r="AI463" s="40"/>
      <c r="AJ463" s="5"/>
      <c r="AK463" s="5"/>
      <c r="AL463" s="5"/>
    </row>
    <row r="464" spans="1:38" ht="16">
      <c r="A464" s="151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8"/>
      <c r="Y464" s="33"/>
      <c r="Z464" s="33"/>
      <c r="AA464" s="33"/>
      <c r="AB464" s="33"/>
      <c r="AC464" s="33"/>
      <c r="AD464" s="8"/>
      <c r="AE464" s="40"/>
      <c r="AF464" s="40"/>
      <c r="AG464" s="40"/>
      <c r="AH464" s="40"/>
      <c r="AI464" s="40"/>
      <c r="AJ464" s="5"/>
      <c r="AK464" s="5"/>
      <c r="AL464" s="5"/>
    </row>
    <row r="465" spans="1:38" ht="16">
      <c r="A465" s="151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8"/>
      <c r="Y465" s="33"/>
      <c r="Z465" s="33"/>
      <c r="AA465" s="33"/>
      <c r="AB465" s="33"/>
      <c r="AC465" s="33"/>
      <c r="AD465" s="8"/>
      <c r="AE465" s="40"/>
      <c r="AF465" s="40"/>
      <c r="AG465" s="40"/>
      <c r="AH465" s="40"/>
      <c r="AI465" s="40"/>
      <c r="AJ465" s="5"/>
      <c r="AK465" s="5"/>
      <c r="AL465" s="5"/>
    </row>
    <row r="466" spans="1:38" ht="16">
      <c r="A466" s="151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8"/>
      <c r="Y466" s="33"/>
      <c r="Z466" s="33"/>
      <c r="AA466" s="33"/>
      <c r="AB466" s="33"/>
      <c r="AC466" s="33"/>
      <c r="AD466" s="8"/>
      <c r="AE466" s="40"/>
      <c r="AF466" s="40"/>
      <c r="AG466" s="40"/>
      <c r="AH466" s="40"/>
      <c r="AI466" s="40"/>
      <c r="AJ466" s="5"/>
      <c r="AK466" s="5"/>
      <c r="AL466" s="5"/>
    </row>
    <row r="467" spans="1:38" ht="16">
      <c r="A467" s="151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8"/>
      <c r="Y467" s="33"/>
      <c r="Z467" s="33"/>
      <c r="AA467" s="33"/>
      <c r="AB467" s="33"/>
      <c r="AC467" s="33"/>
      <c r="AD467" s="8"/>
      <c r="AE467" s="40"/>
      <c r="AF467" s="40"/>
      <c r="AG467" s="40"/>
      <c r="AH467" s="40"/>
      <c r="AI467" s="40"/>
      <c r="AJ467" s="5"/>
      <c r="AK467" s="5"/>
      <c r="AL467" s="5"/>
    </row>
    <row r="468" spans="1:38" ht="16">
      <c r="A468" s="151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8"/>
      <c r="Y468" s="33"/>
      <c r="Z468" s="33"/>
      <c r="AA468" s="33"/>
      <c r="AB468" s="33"/>
      <c r="AC468" s="33"/>
      <c r="AD468" s="8"/>
      <c r="AE468" s="40"/>
      <c r="AF468" s="40"/>
      <c r="AG468" s="40"/>
      <c r="AH468" s="40"/>
      <c r="AI468" s="40"/>
      <c r="AJ468" s="5"/>
      <c r="AK468" s="5"/>
      <c r="AL468" s="5"/>
    </row>
    <row r="469" spans="1:38" ht="16">
      <c r="A469" s="151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8"/>
      <c r="Y469" s="33"/>
      <c r="Z469" s="33"/>
      <c r="AA469" s="33"/>
      <c r="AB469" s="33"/>
      <c r="AC469" s="33"/>
      <c r="AD469" s="8"/>
      <c r="AE469" s="40"/>
      <c r="AF469" s="40"/>
      <c r="AG469" s="40"/>
      <c r="AH469" s="40"/>
      <c r="AI469" s="40"/>
      <c r="AJ469" s="5"/>
      <c r="AK469" s="5"/>
      <c r="AL469" s="5"/>
    </row>
    <row r="470" spans="1:38" ht="16">
      <c r="A470" s="151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8"/>
      <c r="Y470" s="33"/>
      <c r="Z470" s="33"/>
      <c r="AA470" s="33"/>
      <c r="AB470" s="33"/>
      <c r="AC470" s="33"/>
      <c r="AD470" s="8"/>
      <c r="AE470" s="40"/>
      <c r="AF470" s="40"/>
      <c r="AG470" s="40"/>
      <c r="AH470" s="40"/>
      <c r="AI470" s="40"/>
      <c r="AJ470" s="5"/>
      <c r="AK470" s="5"/>
      <c r="AL470" s="5"/>
    </row>
    <row r="471" spans="1:38" ht="16">
      <c r="A471" s="151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8"/>
      <c r="Y471" s="33"/>
      <c r="Z471" s="33"/>
      <c r="AA471" s="33"/>
      <c r="AB471" s="33"/>
      <c r="AC471" s="33"/>
      <c r="AD471" s="8"/>
      <c r="AE471" s="40"/>
      <c r="AF471" s="40"/>
      <c r="AG471" s="40"/>
      <c r="AH471" s="40"/>
      <c r="AI471" s="40"/>
      <c r="AJ471" s="5"/>
      <c r="AK471" s="5"/>
      <c r="AL471" s="5"/>
    </row>
    <row r="472" spans="1:38" ht="16">
      <c r="A472" s="151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8"/>
      <c r="Y472" s="33"/>
      <c r="Z472" s="33"/>
      <c r="AA472" s="33"/>
      <c r="AB472" s="33"/>
      <c r="AC472" s="33"/>
      <c r="AD472" s="8"/>
      <c r="AE472" s="40"/>
      <c r="AF472" s="40"/>
      <c r="AG472" s="40"/>
      <c r="AH472" s="40"/>
      <c r="AI472" s="40"/>
      <c r="AJ472" s="5"/>
      <c r="AK472" s="5"/>
      <c r="AL472" s="5"/>
    </row>
    <row r="473" spans="1:38" ht="16">
      <c r="A473" s="151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8"/>
      <c r="Y473" s="33"/>
      <c r="Z473" s="33"/>
      <c r="AA473" s="33"/>
      <c r="AB473" s="33"/>
      <c r="AC473" s="33"/>
      <c r="AD473" s="8"/>
      <c r="AE473" s="40"/>
      <c r="AF473" s="40"/>
      <c r="AG473" s="40"/>
      <c r="AH473" s="40"/>
      <c r="AI473" s="40"/>
      <c r="AJ473" s="5"/>
      <c r="AK473" s="5"/>
      <c r="AL473" s="5"/>
    </row>
    <row r="474" spans="1:38" ht="16">
      <c r="A474" s="151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8"/>
      <c r="Y474" s="33"/>
      <c r="Z474" s="33"/>
      <c r="AA474" s="33"/>
      <c r="AB474" s="33"/>
      <c r="AC474" s="33"/>
      <c r="AD474" s="8"/>
      <c r="AE474" s="40"/>
      <c r="AF474" s="40"/>
      <c r="AG474" s="40"/>
      <c r="AH474" s="40"/>
      <c r="AI474" s="40"/>
      <c r="AJ474" s="5"/>
      <c r="AK474" s="5"/>
      <c r="AL474" s="5"/>
    </row>
    <row r="475" spans="1:38" ht="16">
      <c r="A475" s="151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8"/>
      <c r="Y475" s="33"/>
      <c r="Z475" s="33"/>
      <c r="AA475" s="33"/>
      <c r="AB475" s="33"/>
      <c r="AC475" s="33"/>
      <c r="AD475" s="8"/>
      <c r="AE475" s="40"/>
      <c r="AF475" s="40"/>
      <c r="AG475" s="40"/>
      <c r="AH475" s="40"/>
      <c r="AI475" s="40"/>
      <c r="AJ475" s="5"/>
      <c r="AK475" s="5"/>
      <c r="AL475" s="5"/>
    </row>
    <row r="476" spans="1:38" ht="16">
      <c r="A476" s="151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8"/>
      <c r="Y476" s="33"/>
      <c r="Z476" s="33"/>
      <c r="AA476" s="33"/>
      <c r="AB476" s="33"/>
      <c r="AC476" s="33"/>
      <c r="AD476" s="8"/>
      <c r="AE476" s="40"/>
      <c r="AF476" s="40"/>
      <c r="AG476" s="40"/>
      <c r="AH476" s="40"/>
      <c r="AI476" s="40"/>
      <c r="AJ476" s="5"/>
      <c r="AK476" s="5"/>
      <c r="AL476" s="5"/>
    </row>
    <row r="477" spans="1:38" ht="16">
      <c r="A477" s="151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8"/>
      <c r="Y477" s="33"/>
      <c r="Z477" s="33"/>
      <c r="AA477" s="33"/>
      <c r="AB477" s="33"/>
      <c r="AC477" s="33"/>
      <c r="AD477" s="8"/>
      <c r="AE477" s="40"/>
      <c r="AF477" s="40"/>
      <c r="AG477" s="40"/>
      <c r="AH477" s="40"/>
      <c r="AI477" s="40"/>
      <c r="AJ477" s="5"/>
      <c r="AK477" s="5"/>
      <c r="AL477" s="5"/>
    </row>
    <row r="478" spans="1:38" ht="16">
      <c r="A478" s="151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8"/>
      <c r="Y478" s="33"/>
      <c r="Z478" s="33"/>
      <c r="AA478" s="33"/>
      <c r="AB478" s="33"/>
      <c r="AC478" s="33"/>
      <c r="AD478" s="8"/>
      <c r="AE478" s="40"/>
      <c r="AF478" s="40"/>
      <c r="AG478" s="40"/>
      <c r="AH478" s="40"/>
      <c r="AI478" s="40"/>
      <c r="AJ478" s="5"/>
      <c r="AK478" s="5"/>
      <c r="AL478" s="5"/>
    </row>
    <row r="479" spans="1:38" ht="16">
      <c r="A479" s="151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8"/>
      <c r="Y479" s="33"/>
      <c r="Z479" s="33"/>
      <c r="AA479" s="33"/>
      <c r="AB479" s="33"/>
      <c r="AC479" s="33"/>
      <c r="AD479" s="8"/>
      <c r="AE479" s="40"/>
      <c r="AF479" s="40"/>
      <c r="AG479" s="40"/>
      <c r="AH479" s="40"/>
      <c r="AI479" s="40"/>
      <c r="AJ479" s="5"/>
      <c r="AK479" s="5"/>
      <c r="AL479" s="5"/>
    </row>
    <row r="480" spans="1:38" ht="16">
      <c r="A480" s="151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8"/>
      <c r="Y480" s="33"/>
      <c r="Z480" s="33"/>
      <c r="AA480" s="33"/>
      <c r="AB480" s="33"/>
      <c r="AC480" s="33"/>
      <c r="AD480" s="8"/>
      <c r="AE480" s="40"/>
      <c r="AF480" s="40"/>
      <c r="AG480" s="40"/>
      <c r="AH480" s="40"/>
      <c r="AI480" s="40"/>
      <c r="AJ480" s="5"/>
      <c r="AK480" s="5"/>
      <c r="AL480" s="5"/>
    </row>
    <row r="481" spans="1:38" ht="16">
      <c r="A481" s="151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8"/>
      <c r="Y481" s="33"/>
      <c r="Z481" s="33"/>
      <c r="AA481" s="33"/>
      <c r="AB481" s="33"/>
      <c r="AC481" s="33"/>
      <c r="AD481" s="8"/>
      <c r="AE481" s="40"/>
      <c r="AF481" s="40"/>
      <c r="AG481" s="40"/>
      <c r="AH481" s="40"/>
      <c r="AI481" s="40"/>
      <c r="AJ481" s="5"/>
      <c r="AK481" s="5"/>
      <c r="AL481" s="5"/>
    </row>
    <row r="482" spans="1:38" ht="16">
      <c r="A482" s="151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8"/>
      <c r="Y482" s="33"/>
      <c r="Z482" s="33"/>
      <c r="AA482" s="33"/>
      <c r="AB482" s="33"/>
      <c r="AC482" s="33"/>
      <c r="AD482" s="8"/>
      <c r="AE482" s="40"/>
      <c r="AF482" s="40"/>
      <c r="AG482" s="40"/>
      <c r="AH482" s="40"/>
      <c r="AI482" s="40"/>
      <c r="AJ482" s="5"/>
      <c r="AK482" s="5"/>
      <c r="AL482" s="5"/>
    </row>
    <row r="483" spans="1:38" ht="16">
      <c r="A483" s="151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8"/>
      <c r="Y483" s="33"/>
      <c r="Z483" s="33"/>
      <c r="AA483" s="33"/>
      <c r="AB483" s="33"/>
      <c r="AC483" s="33"/>
      <c r="AD483" s="8"/>
      <c r="AE483" s="40"/>
      <c r="AF483" s="40"/>
      <c r="AG483" s="40"/>
      <c r="AH483" s="40"/>
      <c r="AI483" s="40"/>
      <c r="AJ483" s="5"/>
      <c r="AK483" s="5"/>
      <c r="AL483" s="5"/>
    </row>
    <row r="484" spans="1:38" ht="16">
      <c r="A484" s="151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8"/>
      <c r="Y484" s="33"/>
      <c r="Z484" s="33"/>
      <c r="AA484" s="33"/>
      <c r="AB484" s="33"/>
      <c r="AC484" s="33"/>
      <c r="AD484" s="8"/>
      <c r="AE484" s="40"/>
      <c r="AF484" s="40"/>
      <c r="AG484" s="40"/>
      <c r="AH484" s="40"/>
      <c r="AI484" s="40"/>
      <c r="AJ484" s="5"/>
      <c r="AK484" s="5"/>
      <c r="AL484" s="5"/>
    </row>
    <row r="485" spans="1:38" ht="16">
      <c r="A485" s="151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8"/>
      <c r="Y485" s="33"/>
      <c r="Z485" s="33"/>
      <c r="AA485" s="33"/>
      <c r="AB485" s="33"/>
      <c r="AC485" s="33"/>
      <c r="AD485" s="8"/>
      <c r="AE485" s="40"/>
      <c r="AF485" s="40"/>
      <c r="AG485" s="40"/>
      <c r="AH485" s="40"/>
      <c r="AI485" s="40"/>
      <c r="AJ485" s="5"/>
      <c r="AK485" s="5"/>
      <c r="AL485" s="5"/>
    </row>
    <row r="486" spans="1:38" ht="16">
      <c r="A486" s="151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8"/>
      <c r="Y486" s="33"/>
      <c r="Z486" s="33"/>
      <c r="AA486" s="33"/>
      <c r="AB486" s="33"/>
      <c r="AC486" s="33"/>
      <c r="AD486" s="8"/>
      <c r="AE486" s="40"/>
      <c r="AF486" s="40"/>
      <c r="AG486" s="40"/>
      <c r="AH486" s="40"/>
      <c r="AI486" s="40"/>
      <c r="AJ486" s="5"/>
      <c r="AK486" s="5"/>
      <c r="AL486" s="5"/>
    </row>
    <row r="487" spans="1:38" ht="16">
      <c r="A487" s="151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8"/>
      <c r="Y487" s="33"/>
      <c r="Z487" s="33"/>
      <c r="AA487" s="33"/>
      <c r="AB487" s="33"/>
      <c r="AC487" s="33"/>
      <c r="AD487" s="8"/>
      <c r="AE487" s="40"/>
      <c r="AF487" s="40"/>
      <c r="AG487" s="40"/>
      <c r="AH487" s="40"/>
      <c r="AI487" s="40"/>
      <c r="AJ487" s="5"/>
      <c r="AK487" s="5"/>
      <c r="AL487" s="5"/>
    </row>
    <row r="488" spans="1:38" ht="16">
      <c r="A488" s="151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8"/>
      <c r="Y488" s="33"/>
      <c r="Z488" s="33"/>
      <c r="AA488" s="33"/>
      <c r="AB488" s="33"/>
      <c r="AC488" s="33"/>
      <c r="AD488" s="8"/>
      <c r="AE488" s="40"/>
      <c r="AF488" s="40"/>
      <c r="AG488" s="40"/>
      <c r="AH488" s="40"/>
      <c r="AI488" s="40"/>
      <c r="AJ488" s="5"/>
      <c r="AK488" s="5"/>
      <c r="AL488" s="5"/>
    </row>
    <row r="489" spans="1:38" ht="16">
      <c r="A489" s="151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8"/>
      <c r="Y489" s="33"/>
      <c r="Z489" s="33"/>
      <c r="AA489" s="33"/>
      <c r="AB489" s="33"/>
      <c r="AC489" s="33"/>
      <c r="AD489" s="8"/>
      <c r="AE489" s="40"/>
      <c r="AF489" s="40"/>
      <c r="AG489" s="40"/>
      <c r="AH489" s="40"/>
      <c r="AI489" s="40"/>
      <c r="AJ489" s="5"/>
      <c r="AK489" s="5"/>
      <c r="AL489" s="5"/>
    </row>
    <row r="490" spans="1:38" ht="16">
      <c r="A490" s="151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8"/>
      <c r="Y490" s="33"/>
      <c r="Z490" s="33"/>
      <c r="AA490" s="33"/>
      <c r="AB490" s="33"/>
      <c r="AC490" s="33"/>
      <c r="AD490" s="8"/>
      <c r="AE490" s="40"/>
      <c r="AF490" s="40"/>
      <c r="AG490" s="40"/>
      <c r="AH490" s="40"/>
      <c r="AI490" s="40"/>
      <c r="AJ490" s="5"/>
      <c r="AK490" s="5"/>
      <c r="AL490" s="5"/>
    </row>
    <row r="491" spans="1:38" ht="16">
      <c r="A491" s="151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8"/>
      <c r="Y491" s="33"/>
      <c r="Z491" s="33"/>
      <c r="AA491" s="33"/>
      <c r="AB491" s="33"/>
      <c r="AC491" s="33"/>
      <c r="AD491" s="8"/>
      <c r="AE491" s="40"/>
      <c r="AF491" s="40"/>
      <c r="AG491" s="40"/>
      <c r="AH491" s="40"/>
      <c r="AI491" s="40"/>
      <c r="AJ491" s="5"/>
      <c r="AK491" s="5"/>
      <c r="AL491" s="5"/>
    </row>
    <row r="492" spans="1:38" ht="16">
      <c r="A492" s="151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8"/>
      <c r="Y492" s="33"/>
      <c r="Z492" s="33"/>
      <c r="AA492" s="33"/>
      <c r="AB492" s="33"/>
      <c r="AC492" s="33"/>
      <c r="AD492" s="8"/>
      <c r="AE492" s="40"/>
      <c r="AF492" s="40"/>
      <c r="AG492" s="40"/>
      <c r="AH492" s="40"/>
      <c r="AI492" s="40"/>
      <c r="AJ492" s="5"/>
      <c r="AK492" s="5"/>
      <c r="AL492" s="5"/>
    </row>
    <row r="493" spans="1:38" ht="16">
      <c r="A493" s="151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8"/>
      <c r="Y493" s="33"/>
      <c r="Z493" s="33"/>
      <c r="AA493" s="33"/>
      <c r="AB493" s="33"/>
      <c r="AC493" s="33"/>
      <c r="AD493" s="8"/>
      <c r="AE493" s="40"/>
      <c r="AF493" s="40"/>
      <c r="AG493" s="40"/>
      <c r="AH493" s="40"/>
      <c r="AI493" s="40"/>
      <c r="AJ493" s="5"/>
      <c r="AK493" s="5"/>
      <c r="AL493" s="5"/>
    </row>
    <row r="494" spans="1:38" ht="16">
      <c r="A494" s="151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8"/>
      <c r="Y494" s="33"/>
      <c r="Z494" s="33"/>
      <c r="AA494" s="33"/>
      <c r="AB494" s="33"/>
      <c r="AC494" s="33"/>
      <c r="AD494" s="8"/>
      <c r="AE494" s="40"/>
      <c r="AF494" s="40"/>
      <c r="AG494" s="40"/>
      <c r="AH494" s="40"/>
      <c r="AI494" s="40"/>
      <c r="AJ494" s="5"/>
      <c r="AK494" s="5"/>
      <c r="AL494" s="5"/>
    </row>
    <row r="495" spans="1:38" ht="16">
      <c r="A495" s="151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8"/>
      <c r="Y495" s="33"/>
      <c r="Z495" s="33"/>
      <c r="AA495" s="33"/>
      <c r="AB495" s="33"/>
      <c r="AC495" s="33"/>
      <c r="AD495" s="8"/>
      <c r="AE495" s="40"/>
      <c r="AF495" s="40"/>
      <c r="AG495" s="40"/>
      <c r="AH495" s="40"/>
      <c r="AI495" s="40"/>
      <c r="AJ495" s="5"/>
      <c r="AK495" s="5"/>
      <c r="AL495" s="5"/>
    </row>
    <row r="496" spans="1:38" ht="16">
      <c r="A496" s="151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8"/>
      <c r="Y496" s="33"/>
      <c r="Z496" s="33"/>
      <c r="AA496" s="33"/>
      <c r="AB496" s="33"/>
      <c r="AC496" s="33"/>
      <c r="AD496" s="8"/>
      <c r="AE496" s="40"/>
      <c r="AF496" s="40"/>
      <c r="AG496" s="40"/>
      <c r="AH496" s="40"/>
      <c r="AI496" s="40"/>
      <c r="AJ496" s="5"/>
      <c r="AK496" s="5"/>
      <c r="AL496" s="5"/>
    </row>
    <row r="497" spans="1:38" ht="16">
      <c r="A497" s="151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8"/>
      <c r="Y497" s="33"/>
      <c r="Z497" s="33"/>
      <c r="AA497" s="33"/>
      <c r="AB497" s="33"/>
      <c r="AC497" s="33"/>
      <c r="AD497" s="8"/>
      <c r="AE497" s="40"/>
      <c r="AF497" s="40"/>
      <c r="AG497" s="40"/>
      <c r="AH497" s="40"/>
      <c r="AI497" s="40"/>
      <c r="AJ497" s="5"/>
      <c r="AK497" s="5"/>
      <c r="AL497" s="5"/>
    </row>
    <row r="498" spans="1:38" ht="16">
      <c r="A498" s="151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8"/>
      <c r="Y498" s="33"/>
      <c r="Z498" s="33"/>
      <c r="AA498" s="33"/>
      <c r="AB498" s="33"/>
      <c r="AC498" s="33"/>
      <c r="AD498" s="8"/>
      <c r="AE498" s="40"/>
      <c r="AF498" s="40"/>
      <c r="AG498" s="40"/>
      <c r="AH498" s="40"/>
      <c r="AI498" s="40"/>
      <c r="AJ498" s="5"/>
      <c r="AK498" s="5"/>
      <c r="AL498" s="5"/>
    </row>
    <row r="499" spans="1:38" ht="16">
      <c r="A499" s="151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8"/>
      <c r="Y499" s="33"/>
      <c r="Z499" s="33"/>
      <c r="AA499" s="33"/>
      <c r="AB499" s="33"/>
      <c r="AC499" s="33"/>
      <c r="AD499" s="8"/>
      <c r="AE499" s="40"/>
      <c r="AF499" s="40"/>
      <c r="AG499" s="40"/>
      <c r="AH499" s="40"/>
      <c r="AI499" s="40"/>
      <c r="AJ499" s="5"/>
      <c r="AK499" s="5"/>
      <c r="AL499" s="5"/>
    </row>
    <row r="500" spans="1:38" ht="16">
      <c r="A500" s="151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8"/>
      <c r="Y500" s="33"/>
      <c r="Z500" s="33"/>
      <c r="AA500" s="33"/>
      <c r="AB500" s="33"/>
      <c r="AC500" s="33"/>
      <c r="AD500" s="8"/>
      <c r="AE500" s="40"/>
      <c r="AF500" s="40"/>
      <c r="AG500" s="40"/>
      <c r="AH500" s="40"/>
      <c r="AI500" s="40"/>
      <c r="AJ500" s="5"/>
      <c r="AK500" s="5"/>
      <c r="AL500" s="5"/>
    </row>
    <row r="501" spans="1:38" ht="16">
      <c r="A501" s="151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8"/>
      <c r="Y501" s="33"/>
      <c r="Z501" s="33"/>
      <c r="AA501" s="33"/>
      <c r="AB501" s="33"/>
      <c r="AC501" s="33"/>
      <c r="AD501" s="8"/>
      <c r="AE501" s="40"/>
      <c r="AF501" s="40"/>
      <c r="AG501" s="40"/>
      <c r="AH501" s="40"/>
      <c r="AI501" s="40"/>
      <c r="AJ501" s="5"/>
      <c r="AK501" s="5"/>
      <c r="AL501" s="5"/>
    </row>
    <row r="502" spans="1:38" ht="16">
      <c r="A502" s="151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8"/>
      <c r="Y502" s="33"/>
      <c r="Z502" s="33"/>
      <c r="AA502" s="33"/>
      <c r="AB502" s="33"/>
      <c r="AC502" s="33"/>
      <c r="AD502" s="8"/>
      <c r="AE502" s="40"/>
      <c r="AF502" s="40"/>
      <c r="AG502" s="40"/>
      <c r="AH502" s="40"/>
      <c r="AI502" s="40"/>
      <c r="AJ502" s="5"/>
      <c r="AK502" s="5"/>
      <c r="AL502" s="5"/>
    </row>
    <row r="503" spans="1:38" ht="16">
      <c r="A503" s="151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8"/>
      <c r="Y503" s="33"/>
      <c r="Z503" s="33"/>
      <c r="AA503" s="33"/>
      <c r="AB503" s="33"/>
      <c r="AC503" s="33"/>
      <c r="AD503" s="8"/>
      <c r="AE503" s="40"/>
      <c r="AF503" s="40"/>
      <c r="AG503" s="40"/>
      <c r="AH503" s="40"/>
      <c r="AI503" s="40"/>
      <c r="AJ503" s="5"/>
      <c r="AK503" s="5"/>
      <c r="AL503" s="5"/>
    </row>
    <row r="504" spans="1:38" ht="16">
      <c r="A504" s="151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8"/>
      <c r="Y504" s="33"/>
      <c r="Z504" s="33"/>
      <c r="AA504" s="33"/>
      <c r="AB504" s="33"/>
      <c r="AC504" s="33"/>
      <c r="AD504" s="8"/>
      <c r="AE504" s="40"/>
      <c r="AF504" s="40"/>
      <c r="AG504" s="40"/>
      <c r="AH504" s="40"/>
      <c r="AI504" s="40"/>
      <c r="AJ504" s="5"/>
      <c r="AK504" s="5"/>
      <c r="AL504" s="5"/>
    </row>
    <row r="505" spans="1:38" ht="16">
      <c r="A505" s="151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8"/>
      <c r="Y505" s="33"/>
      <c r="Z505" s="33"/>
      <c r="AA505" s="33"/>
      <c r="AB505" s="33"/>
      <c r="AC505" s="33"/>
      <c r="AD505" s="8"/>
      <c r="AE505" s="40"/>
      <c r="AF505" s="40"/>
      <c r="AG505" s="40"/>
      <c r="AH505" s="40"/>
      <c r="AI505" s="40"/>
      <c r="AJ505" s="5"/>
      <c r="AK505" s="5"/>
      <c r="AL505" s="5"/>
    </row>
    <row r="506" spans="1:38" ht="16">
      <c r="A506" s="151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8"/>
      <c r="Y506" s="33"/>
      <c r="Z506" s="33"/>
      <c r="AA506" s="33"/>
      <c r="AB506" s="33"/>
      <c r="AC506" s="33"/>
      <c r="AD506" s="8"/>
      <c r="AE506" s="40"/>
      <c r="AF506" s="40"/>
      <c r="AG506" s="40"/>
      <c r="AH506" s="40"/>
      <c r="AI506" s="40"/>
      <c r="AJ506" s="5"/>
      <c r="AK506" s="5"/>
      <c r="AL506" s="5"/>
    </row>
    <row r="507" spans="1:38" ht="16">
      <c r="A507" s="151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8"/>
      <c r="Y507" s="33"/>
      <c r="Z507" s="33"/>
      <c r="AA507" s="33"/>
      <c r="AB507" s="33"/>
      <c r="AC507" s="33"/>
      <c r="AD507" s="8"/>
      <c r="AE507" s="40"/>
      <c r="AF507" s="40"/>
      <c r="AG507" s="40"/>
      <c r="AH507" s="40"/>
      <c r="AI507" s="40"/>
      <c r="AJ507" s="5"/>
      <c r="AK507" s="5"/>
      <c r="AL507" s="5"/>
    </row>
    <row r="508" spans="1:38" ht="16">
      <c r="A508" s="151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8"/>
      <c r="Y508" s="33"/>
      <c r="Z508" s="33"/>
      <c r="AA508" s="33"/>
      <c r="AB508" s="33"/>
      <c r="AC508" s="33"/>
      <c r="AD508" s="8"/>
      <c r="AE508" s="40"/>
      <c r="AF508" s="40"/>
      <c r="AG508" s="40"/>
      <c r="AH508" s="40"/>
      <c r="AI508" s="40"/>
      <c r="AJ508" s="5"/>
      <c r="AK508" s="5"/>
      <c r="AL508" s="5"/>
    </row>
    <row r="509" spans="1:38" ht="16">
      <c r="A509" s="151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8"/>
      <c r="Y509" s="33"/>
      <c r="Z509" s="33"/>
      <c r="AA509" s="33"/>
      <c r="AB509" s="33"/>
      <c r="AC509" s="33"/>
      <c r="AD509" s="8"/>
      <c r="AE509" s="40"/>
      <c r="AF509" s="40"/>
      <c r="AG509" s="40"/>
      <c r="AH509" s="40"/>
      <c r="AI509" s="40"/>
      <c r="AJ509" s="5"/>
      <c r="AK509" s="5"/>
      <c r="AL509" s="5"/>
    </row>
    <row r="510" spans="1:38" ht="16">
      <c r="A510" s="151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8"/>
      <c r="Y510" s="33"/>
      <c r="Z510" s="33"/>
      <c r="AA510" s="33"/>
      <c r="AB510" s="33"/>
      <c r="AC510" s="33"/>
      <c r="AD510" s="8"/>
      <c r="AE510" s="40"/>
      <c r="AF510" s="40"/>
      <c r="AG510" s="40"/>
      <c r="AH510" s="40"/>
      <c r="AI510" s="40"/>
      <c r="AJ510" s="5"/>
      <c r="AK510" s="5"/>
      <c r="AL510" s="5"/>
    </row>
    <row r="511" spans="1:38" ht="16">
      <c r="A511" s="151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8"/>
      <c r="Y511" s="33"/>
      <c r="Z511" s="33"/>
      <c r="AA511" s="33"/>
      <c r="AB511" s="33"/>
      <c r="AC511" s="33"/>
      <c r="AD511" s="8"/>
      <c r="AE511" s="40"/>
      <c r="AF511" s="40"/>
      <c r="AG511" s="40"/>
      <c r="AH511" s="40"/>
      <c r="AI511" s="40"/>
      <c r="AJ511" s="5"/>
      <c r="AK511" s="5"/>
      <c r="AL511" s="5"/>
    </row>
    <row r="512" spans="1:38" ht="16">
      <c r="A512" s="151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8"/>
      <c r="Y512" s="33"/>
      <c r="Z512" s="33"/>
      <c r="AA512" s="33"/>
      <c r="AB512" s="33"/>
      <c r="AC512" s="33"/>
      <c r="AD512" s="8"/>
      <c r="AE512" s="40"/>
      <c r="AF512" s="40"/>
      <c r="AG512" s="40"/>
      <c r="AH512" s="40"/>
      <c r="AI512" s="40"/>
      <c r="AJ512" s="5"/>
      <c r="AK512" s="5"/>
      <c r="AL512" s="5"/>
    </row>
    <row r="513" spans="1:38" ht="16">
      <c r="A513" s="151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8"/>
      <c r="Y513" s="33"/>
      <c r="Z513" s="33"/>
      <c r="AA513" s="33"/>
      <c r="AB513" s="33"/>
      <c r="AC513" s="33"/>
      <c r="AD513" s="8"/>
      <c r="AE513" s="40"/>
      <c r="AF513" s="40"/>
      <c r="AG513" s="40"/>
      <c r="AH513" s="40"/>
      <c r="AI513" s="40"/>
      <c r="AJ513" s="5"/>
      <c r="AK513" s="5"/>
      <c r="AL513" s="5"/>
    </row>
    <row r="514" spans="1:38" ht="16">
      <c r="A514" s="151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8"/>
      <c r="Y514" s="33"/>
      <c r="Z514" s="33"/>
      <c r="AA514" s="33"/>
      <c r="AB514" s="33"/>
      <c r="AC514" s="33"/>
      <c r="AD514" s="8"/>
      <c r="AE514" s="40"/>
      <c r="AF514" s="40"/>
      <c r="AG514" s="40"/>
      <c r="AH514" s="40"/>
      <c r="AI514" s="40"/>
      <c r="AJ514" s="5"/>
      <c r="AK514" s="5"/>
      <c r="AL514" s="5"/>
    </row>
    <row r="515" spans="1:38" ht="16">
      <c r="A515" s="151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8"/>
      <c r="Y515" s="33"/>
      <c r="Z515" s="33"/>
      <c r="AA515" s="33"/>
      <c r="AB515" s="33"/>
      <c r="AC515" s="33"/>
      <c r="AD515" s="8"/>
      <c r="AE515" s="40"/>
      <c r="AF515" s="40"/>
      <c r="AG515" s="40"/>
      <c r="AH515" s="40"/>
      <c r="AI515" s="40"/>
      <c r="AJ515" s="5"/>
      <c r="AK515" s="5"/>
      <c r="AL515" s="5"/>
    </row>
    <row r="516" spans="1:38" ht="16">
      <c r="A516" s="151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8"/>
      <c r="Y516" s="33"/>
      <c r="Z516" s="33"/>
      <c r="AA516" s="33"/>
      <c r="AB516" s="33"/>
      <c r="AC516" s="33"/>
      <c r="AD516" s="8"/>
      <c r="AE516" s="40"/>
      <c r="AF516" s="40"/>
      <c r="AG516" s="40"/>
      <c r="AH516" s="40"/>
      <c r="AI516" s="40"/>
      <c r="AJ516" s="5"/>
      <c r="AK516" s="5"/>
      <c r="AL516" s="5"/>
    </row>
    <row r="517" spans="1:38" ht="16">
      <c r="A517" s="151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8"/>
      <c r="Y517" s="33"/>
      <c r="Z517" s="33"/>
      <c r="AA517" s="33"/>
      <c r="AB517" s="33"/>
      <c r="AC517" s="33"/>
      <c r="AD517" s="8"/>
      <c r="AE517" s="40"/>
      <c r="AF517" s="40"/>
      <c r="AG517" s="40"/>
      <c r="AH517" s="40"/>
      <c r="AI517" s="40"/>
      <c r="AJ517" s="5"/>
      <c r="AK517" s="5"/>
      <c r="AL517" s="5"/>
    </row>
    <row r="518" spans="1:38" ht="16">
      <c r="A518" s="151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8"/>
      <c r="Y518" s="33"/>
      <c r="Z518" s="33"/>
      <c r="AA518" s="33"/>
      <c r="AB518" s="33"/>
      <c r="AC518" s="33"/>
      <c r="AD518" s="8"/>
      <c r="AE518" s="40"/>
      <c r="AF518" s="40"/>
      <c r="AG518" s="40"/>
      <c r="AH518" s="40"/>
      <c r="AI518" s="40"/>
      <c r="AJ518" s="5"/>
      <c r="AK518" s="5"/>
      <c r="AL518" s="5"/>
    </row>
    <row r="519" spans="1:38" ht="16">
      <c r="A519" s="151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8"/>
      <c r="Y519" s="33"/>
      <c r="Z519" s="33"/>
      <c r="AA519" s="33"/>
      <c r="AB519" s="33"/>
      <c r="AC519" s="33"/>
      <c r="AD519" s="8"/>
      <c r="AE519" s="40"/>
      <c r="AF519" s="40"/>
      <c r="AG519" s="40"/>
      <c r="AH519" s="40"/>
      <c r="AI519" s="40"/>
      <c r="AJ519" s="5"/>
      <c r="AK519" s="5"/>
      <c r="AL519" s="5"/>
    </row>
    <row r="520" spans="1:38" ht="16">
      <c r="A520" s="151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8"/>
      <c r="Y520" s="33"/>
      <c r="Z520" s="33"/>
      <c r="AA520" s="33"/>
      <c r="AB520" s="33"/>
      <c r="AC520" s="33"/>
      <c r="AD520" s="8"/>
      <c r="AE520" s="40"/>
      <c r="AF520" s="40"/>
      <c r="AG520" s="40"/>
      <c r="AH520" s="40"/>
      <c r="AI520" s="40"/>
      <c r="AJ520" s="5"/>
      <c r="AK520" s="5"/>
      <c r="AL520" s="5"/>
    </row>
    <row r="521" spans="1:38" ht="16">
      <c r="A521" s="151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8"/>
      <c r="Y521" s="33"/>
      <c r="Z521" s="33"/>
      <c r="AA521" s="33"/>
      <c r="AB521" s="33"/>
      <c r="AC521" s="33"/>
      <c r="AD521" s="8"/>
      <c r="AE521" s="40"/>
      <c r="AF521" s="40"/>
      <c r="AG521" s="40"/>
      <c r="AH521" s="40"/>
      <c r="AI521" s="40"/>
      <c r="AJ521" s="5"/>
      <c r="AK521" s="5"/>
      <c r="AL521" s="5"/>
    </row>
    <row r="522" spans="1:38" ht="16">
      <c r="A522" s="151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8"/>
      <c r="Y522" s="33"/>
      <c r="Z522" s="33"/>
      <c r="AA522" s="33"/>
      <c r="AB522" s="33"/>
      <c r="AC522" s="33"/>
      <c r="AD522" s="8"/>
      <c r="AE522" s="40"/>
      <c r="AF522" s="40"/>
      <c r="AG522" s="40"/>
      <c r="AH522" s="40"/>
      <c r="AI522" s="40"/>
      <c r="AJ522" s="5"/>
      <c r="AK522" s="5"/>
      <c r="AL522" s="5"/>
    </row>
    <row r="523" spans="1:38" ht="16">
      <c r="A523" s="151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8"/>
      <c r="Y523" s="33"/>
      <c r="Z523" s="33"/>
      <c r="AA523" s="33"/>
      <c r="AB523" s="33"/>
      <c r="AC523" s="33"/>
      <c r="AD523" s="8"/>
      <c r="AE523" s="40"/>
      <c r="AF523" s="40"/>
      <c r="AG523" s="40"/>
      <c r="AH523" s="40"/>
      <c r="AI523" s="40"/>
      <c r="AJ523" s="5"/>
      <c r="AK523" s="5"/>
      <c r="AL523" s="5"/>
    </row>
    <row r="524" spans="1:38" ht="16">
      <c r="A524" s="151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8"/>
      <c r="Y524" s="33"/>
      <c r="Z524" s="33"/>
      <c r="AA524" s="33"/>
      <c r="AB524" s="33"/>
      <c r="AC524" s="33"/>
      <c r="AD524" s="8"/>
      <c r="AE524" s="40"/>
      <c r="AF524" s="40"/>
      <c r="AG524" s="40"/>
      <c r="AH524" s="40"/>
      <c r="AI524" s="40"/>
      <c r="AJ524" s="5"/>
      <c r="AK524" s="5"/>
      <c r="AL524" s="5"/>
    </row>
    <row r="525" spans="1:38" ht="16">
      <c r="A525" s="151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8"/>
      <c r="Y525" s="33"/>
      <c r="Z525" s="33"/>
      <c r="AA525" s="33"/>
      <c r="AB525" s="33"/>
      <c r="AC525" s="33"/>
      <c r="AD525" s="8"/>
      <c r="AE525" s="40"/>
      <c r="AF525" s="40"/>
      <c r="AG525" s="40"/>
      <c r="AH525" s="40"/>
      <c r="AI525" s="40"/>
      <c r="AJ525" s="5"/>
      <c r="AK525" s="5"/>
      <c r="AL525" s="5"/>
    </row>
    <row r="526" spans="1:38" ht="16">
      <c r="A526" s="151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8"/>
      <c r="Y526" s="33"/>
      <c r="Z526" s="33"/>
      <c r="AA526" s="33"/>
      <c r="AB526" s="33"/>
      <c r="AC526" s="33"/>
      <c r="AD526" s="8"/>
      <c r="AE526" s="40"/>
      <c r="AF526" s="40"/>
      <c r="AG526" s="40"/>
      <c r="AH526" s="40"/>
      <c r="AI526" s="40"/>
      <c r="AJ526" s="5"/>
      <c r="AK526" s="5"/>
      <c r="AL526" s="5"/>
    </row>
    <row r="527" spans="1:38" ht="16">
      <c r="A527" s="151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8"/>
      <c r="Y527" s="33"/>
      <c r="Z527" s="33"/>
      <c r="AA527" s="33"/>
      <c r="AB527" s="33"/>
      <c r="AC527" s="33"/>
      <c r="AD527" s="8"/>
      <c r="AE527" s="40"/>
      <c r="AF527" s="40"/>
      <c r="AG527" s="40"/>
      <c r="AH527" s="40"/>
      <c r="AI527" s="40"/>
      <c r="AJ527" s="5"/>
      <c r="AK527" s="5"/>
      <c r="AL527" s="5"/>
    </row>
    <row r="528" spans="1:38" ht="16">
      <c r="A528" s="151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8"/>
      <c r="Y528" s="33"/>
      <c r="Z528" s="33"/>
      <c r="AA528" s="33"/>
      <c r="AB528" s="33"/>
      <c r="AC528" s="33"/>
      <c r="AD528" s="8"/>
      <c r="AE528" s="40"/>
      <c r="AF528" s="40"/>
      <c r="AG528" s="40"/>
      <c r="AH528" s="40"/>
      <c r="AI528" s="40"/>
      <c r="AJ528" s="5"/>
      <c r="AK528" s="5"/>
      <c r="AL528" s="5"/>
    </row>
    <row r="529" spans="1:38" ht="16">
      <c r="A529" s="151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8"/>
      <c r="Y529" s="33"/>
      <c r="Z529" s="33"/>
      <c r="AA529" s="33"/>
      <c r="AB529" s="33"/>
      <c r="AC529" s="33"/>
      <c r="AD529" s="8"/>
      <c r="AE529" s="40"/>
      <c r="AF529" s="40"/>
      <c r="AG529" s="40"/>
      <c r="AH529" s="40"/>
      <c r="AI529" s="40"/>
      <c r="AJ529" s="5"/>
      <c r="AK529" s="5"/>
      <c r="AL529" s="5"/>
    </row>
    <row r="530" spans="1:38" ht="16">
      <c r="A530" s="151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8"/>
      <c r="Y530" s="33"/>
      <c r="Z530" s="33"/>
      <c r="AA530" s="33"/>
      <c r="AB530" s="33"/>
      <c r="AC530" s="33"/>
      <c r="AD530" s="8"/>
      <c r="AE530" s="40"/>
      <c r="AF530" s="40"/>
      <c r="AG530" s="40"/>
      <c r="AH530" s="40"/>
      <c r="AI530" s="40"/>
      <c r="AJ530" s="5"/>
      <c r="AK530" s="5"/>
      <c r="AL530" s="5"/>
    </row>
    <row r="531" spans="1:38" ht="16">
      <c r="A531" s="151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8"/>
      <c r="Y531" s="33"/>
      <c r="Z531" s="33"/>
      <c r="AA531" s="33"/>
      <c r="AB531" s="33"/>
      <c r="AC531" s="33"/>
      <c r="AD531" s="8"/>
      <c r="AE531" s="40"/>
      <c r="AF531" s="40"/>
      <c r="AG531" s="40"/>
      <c r="AH531" s="40"/>
      <c r="AI531" s="40"/>
      <c r="AJ531" s="5"/>
      <c r="AK531" s="5"/>
      <c r="AL531" s="5"/>
    </row>
    <row r="532" spans="1:38" ht="16">
      <c r="A532" s="151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8"/>
      <c r="Y532" s="33"/>
      <c r="Z532" s="33"/>
      <c r="AA532" s="33"/>
      <c r="AB532" s="33"/>
      <c r="AC532" s="33"/>
      <c r="AD532" s="8"/>
      <c r="AE532" s="40"/>
      <c r="AF532" s="40"/>
      <c r="AG532" s="40"/>
      <c r="AH532" s="40"/>
      <c r="AI532" s="40"/>
      <c r="AJ532" s="5"/>
      <c r="AK532" s="5"/>
      <c r="AL532" s="5"/>
    </row>
    <row r="533" spans="1:38" ht="16">
      <c r="A533" s="151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8"/>
      <c r="Y533" s="33"/>
      <c r="Z533" s="33"/>
      <c r="AA533" s="33"/>
      <c r="AB533" s="33"/>
      <c r="AC533" s="33"/>
      <c r="AD533" s="8"/>
      <c r="AE533" s="40"/>
      <c r="AF533" s="40"/>
      <c r="AG533" s="40"/>
      <c r="AH533" s="40"/>
      <c r="AI533" s="40"/>
      <c r="AJ533" s="5"/>
      <c r="AK533" s="5"/>
      <c r="AL533" s="5"/>
    </row>
    <row r="534" spans="1:38" ht="16">
      <c r="A534" s="151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8"/>
      <c r="Y534" s="33"/>
      <c r="Z534" s="33"/>
      <c r="AA534" s="33"/>
      <c r="AB534" s="33"/>
      <c r="AC534" s="33"/>
      <c r="AD534" s="8"/>
      <c r="AE534" s="40"/>
      <c r="AF534" s="40"/>
      <c r="AG534" s="40"/>
      <c r="AH534" s="40"/>
      <c r="AI534" s="40"/>
      <c r="AJ534" s="5"/>
      <c r="AK534" s="5"/>
      <c r="AL534" s="5"/>
    </row>
    <row r="535" spans="1:38" ht="16">
      <c r="A535" s="151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8"/>
      <c r="Y535" s="33"/>
      <c r="Z535" s="33"/>
      <c r="AA535" s="33"/>
      <c r="AB535" s="33"/>
      <c r="AC535" s="33"/>
      <c r="AD535" s="8"/>
      <c r="AE535" s="40"/>
      <c r="AF535" s="40"/>
      <c r="AG535" s="40"/>
      <c r="AH535" s="40"/>
      <c r="AI535" s="40"/>
      <c r="AJ535" s="5"/>
      <c r="AK535" s="5"/>
      <c r="AL535" s="5"/>
    </row>
    <row r="536" spans="1:38" ht="16">
      <c r="A536" s="151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8"/>
      <c r="Y536" s="33"/>
      <c r="Z536" s="33"/>
      <c r="AA536" s="33"/>
      <c r="AB536" s="33"/>
      <c r="AC536" s="33"/>
      <c r="AD536" s="8"/>
      <c r="AE536" s="40"/>
      <c r="AF536" s="40"/>
      <c r="AG536" s="40"/>
      <c r="AH536" s="40"/>
      <c r="AI536" s="40"/>
      <c r="AJ536" s="5"/>
      <c r="AK536" s="5"/>
      <c r="AL536" s="5"/>
    </row>
    <row r="537" spans="1:38" ht="16">
      <c r="A537" s="151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8"/>
      <c r="Y537" s="33"/>
      <c r="Z537" s="33"/>
      <c r="AA537" s="33"/>
      <c r="AB537" s="33"/>
      <c r="AC537" s="33"/>
      <c r="AD537" s="8"/>
      <c r="AE537" s="40"/>
      <c r="AF537" s="40"/>
      <c r="AG537" s="40"/>
      <c r="AH537" s="40"/>
      <c r="AI537" s="40"/>
      <c r="AJ537" s="5"/>
      <c r="AK537" s="5"/>
      <c r="AL537" s="5"/>
    </row>
    <row r="538" spans="1:38" ht="16">
      <c r="A538" s="151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8"/>
      <c r="Y538" s="33"/>
      <c r="Z538" s="33"/>
      <c r="AA538" s="33"/>
      <c r="AB538" s="33"/>
      <c r="AC538" s="33"/>
      <c r="AD538" s="8"/>
      <c r="AE538" s="40"/>
      <c r="AF538" s="40"/>
      <c r="AG538" s="40"/>
      <c r="AH538" s="40"/>
      <c r="AI538" s="40"/>
      <c r="AJ538" s="5"/>
      <c r="AK538" s="5"/>
      <c r="AL538" s="5"/>
    </row>
    <row r="539" spans="1:38" ht="16">
      <c r="A539" s="151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8"/>
      <c r="Y539" s="33"/>
      <c r="Z539" s="33"/>
      <c r="AA539" s="33"/>
      <c r="AB539" s="33"/>
      <c r="AC539" s="33"/>
      <c r="AD539" s="8"/>
      <c r="AE539" s="40"/>
      <c r="AF539" s="40"/>
      <c r="AG539" s="40"/>
      <c r="AH539" s="40"/>
      <c r="AI539" s="40"/>
      <c r="AJ539" s="5"/>
      <c r="AK539" s="5"/>
      <c r="AL539" s="5"/>
    </row>
    <row r="540" spans="1:38" ht="16">
      <c r="A540" s="151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8"/>
      <c r="Y540" s="33"/>
      <c r="Z540" s="33"/>
      <c r="AA540" s="33"/>
      <c r="AB540" s="33"/>
      <c r="AC540" s="33"/>
      <c r="AD540" s="8"/>
      <c r="AE540" s="40"/>
      <c r="AF540" s="40"/>
      <c r="AG540" s="40"/>
      <c r="AH540" s="40"/>
      <c r="AI540" s="40"/>
      <c r="AJ540" s="5"/>
      <c r="AK540" s="5"/>
      <c r="AL540" s="5"/>
    </row>
    <row r="541" spans="1:38" ht="16">
      <c r="A541" s="151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8"/>
      <c r="Y541" s="33"/>
      <c r="Z541" s="33"/>
      <c r="AA541" s="33"/>
      <c r="AB541" s="33"/>
      <c r="AC541" s="33"/>
      <c r="AD541" s="8"/>
      <c r="AE541" s="40"/>
      <c r="AF541" s="40"/>
      <c r="AG541" s="40"/>
      <c r="AH541" s="40"/>
      <c r="AI541" s="40"/>
      <c r="AJ541" s="5"/>
      <c r="AK541" s="5"/>
      <c r="AL541" s="5"/>
    </row>
    <row r="542" spans="1:38" ht="16">
      <c r="A542" s="151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8"/>
      <c r="Y542" s="33"/>
      <c r="Z542" s="33"/>
      <c r="AA542" s="33"/>
      <c r="AB542" s="33"/>
      <c r="AC542" s="33"/>
      <c r="AD542" s="8"/>
      <c r="AE542" s="40"/>
      <c r="AF542" s="40"/>
      <c r="AG542" s="40"/>
      <c r="AH542" s="40"/>
      <c r="AI542" s="40"/>
      <c r="AJ542" s="5"/>
      <c r="AK542" s="5"/>
      <c r="AL542" s="5"/>
    </row>
    <row r="543" spans="1:38" ht="16">
      <c r="A543" s="151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8"/>
      <c r="Y543" s="33"/>
      <c r="Z543" s="33"/>
      <c r="AA543" s="33"/>
      <c r="AB543" s="33"/>
      <c r="AC543" s="33"/>
      <c r="AD543" s="8"/>
      <c r="AE543" s="40"/>
      <c r="AF543" s="40"/>
      <c r="AG543" s="40"/>
      <c r="AH543" s="40"/>
      <c r="AI543" s="40"/>
      <c r="AJ543" s="5"/>
      <c r="AK543" s="5"/>
      <c r="AL543" s="5"/>
    </row>
    <row r="544" spans="1:38" ht="16">
      <c r="A544" s="151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8"/>
      <c r="Y544" s="33"/>
      <c r="Z544" s="33"/>
      <c r="AA544" s="33"/>
      <c r="AB544" s="33"/>
      <c r="AC544" s="33"/>
      <c r="AD544" s="8"/>
      <c r="AE544" s="40"/>
      <c r="AF544" s="40"/>
      <c r="AG544" s="40"/>
      <c r="AH544" s="40"/>
      <c r="AI544" s="40"/>
      <c r="AJ544" s="5"/>
      <c r="AK544" s="5"/>
      <c r="AL544" s="5"/>
    </row>
    <row r="545" spans="1:38" ht="16">
      <c r="A545" s="151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8"/>
      <c r="Y545" s="33"/>
      <c r="Z545" s="33"/>
      <c r="AA545" s="33"/>
      <c r="AB545" s="33"/>
      <c r="AC545" s="33"/>
      <c r="AD545" s="8"/>
      <c r="AE545" s="40"/>
      <c r="AF545" s="40"/>
      <c r="AG545" s="40"/>
      <c r="AH545" s="40"/>
      <c r="AI545" s="40"/>
      <c r="AJ545" s="5"/>
      <c r="AK545" s="5"/>
      <c r="AL545" s="5"/>
    </row>
    <row r="546" spans="1:38" ht="16">
      <c r="A546" s="151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8"/>
      <c r="Y546" s="33"/>
      <c r="Z546" s="33"/>
      <c r="AA546" s="33"/>
      <c r="AB546" s="33"/>
      <c r="AC546" s="33"/>
      <c r="AD546" s="8"/>
      <c r="AE546" s="40"/>
      <c r="AF546" s="40"/>
      <c r="AG546" s="40"/>
      <c r="AH546" s="40"/>
      <c r="AI546" s="40"/>
      <c r="AJ546" s="5"/>
      <c r="AK546" s="5"/>
      <c r="AL546" s="5"/>
    </row>
    <row r="547" spans="1:38" ht="16">
      <c r="A547" s="151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8"/>
      <c r="Y547" s="33"/>
      <c r="Z547" s="33"/>
      <c r="AA547" s="33"/>
      <c r="AB547" s="33"/>
      <c r="AC547" s="33"/>
      <c r="AD547" s="8"/>
      <c r="AE547" s="40"/>
      <c r="AF547" s="40"/>
      <c r="AG547" s="40"/>
      <c r="AH547" s="40"/>
      <c r="AI547" s="40"/>
      <c r="AJ547" s="5"/>
      <c r="AK547" s="5"/>
      <c r="AL547" s="5"/>
    </row>
    <row r="548" spans="1:38" ht="16">
      <c r="A548" s="151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8"/>
      <c r="Y548" s="33"/>
      <c r="Z548" s="33"/>
      <c r="AA548" s="33"/>
      <c r="AB548" s="33"/>
      <c r="AC548" s="33"/>
      <c r="AD548" s="8"/>
      <c r="AE548" s="40"/>
      <c r="AF548" s="40"/>
      <c r="AG548" s="40"/>
      <c r="AH548" s="40"/>
      <c r="AI548" s="40"/>
      <c r="AJ548" s="5"/>
      <c r="AK548" s="5"/>
      <c r="AL548" s="5"/>
    </row>
    <row r="549" spans="1:38" ht="16">
      <c r="A549" s="151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8"/>
      <c r="Y549" s="33"/>
      <c r="Z549" s="33"/>
      <c r="AA549" s="33"/>
      <c r="AB549" s="33"/>
      <c r="AC549" s="33"/>
      <c r="AD549" s="8"/>
      <c r="AE549" s="40"/>
      <c r="AF549" s="40"/>
      <c r="AG549" s="40"/>
      <c r="AH549" s="40"/>
      <c r="AI549" s="40"/>
      <c r="AJ549" s="5"/>
      <c r="AK549" s="5"/>
      <c r="AL549" s="5"/>
    </row>
    <row r="550" spans="1:38" ht="16">
      <c r="A550" s="151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8"/>
      <c r="Y550" s="33"/>
      <c r="Z550" s="33"/>
      <c r="AA550" s="33"/>
      <c r="AB550" s="33"/>
      <c r="AC550" s="33"/>
      <c r="AD550" s="8"/>
      <c r="AE550" s="40"/>
      <c r="AF550" s="40"/>
      <c r="AG550" s="40"/>
      <c r="AH550" s="40"/>
      <c r="AI550" s="40"/>
      <c r="AJ550" s="5"/>
      <c r="AK550" s="5"/>
      <c r="AL550" s="5"/>
    </row>
    <row r="551" spans="1:38" ht="16">
      <c r="A551" s="151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8"/>
      <c r="Y551" s="33"/>
      <c r="Z551" s="33"/>
      <c r="AA551" s="33"/>
      <c r="AB551" s="33"/>
      <c r="AC551" s="33"/>
      <c r="AD551" s="8"/>
      <c r="AE551" s="40"/>
      <c r="AF551" s="40"/>
      <c r="AG551" s="40"/>
      <c r="AH551" s="40"/>
      <c r="AI551" s="40"/>
      <c r="AJ551" s="5"/>
      <c r="AK551" s="5"/>
      <c r="AL551" s="5"/>
    </row>
    <row r="552" spans="1:38" ht="16">
      <c r="A552" s="151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8"/>
      <c r="Y552" s="33"/>
      <c r="Z552" s="33"/>
      <c r="AA552" s="33"/>
      <c r="AB552" s="33"/>
      <c r="AC552" s="33"/>
      <c r="AD552" s="8"/>
      <c r="AE552" s="40"/>
      <c r="AF552" s="40"/>
      <c r="AG552" s="40"/>
      <c r="AH552" s="40"/>
      <c r="AI552" s="40"/>
      <c r="AJ552" s="5"/>
      <c r="AK552" s="5"/>
      <c r="AL552" s="5"/>
    </row>
    <row r="553" spans="1:38" ht="16">
      <c r="A553" s="151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8"/>
      <c r="Y553" s="33"/>
      <c r="Z553" s="33"/>
      <c r="AA553" s="33"/>
      <c r="AB553" s="33"/>
      <c r="AC553" s="33"/>
      <c r="AD553" s="8"/>
      <c r="AE553" s="40"/>
      <c r="AF553" s="40"/>
      <c r="AG553" s="40"/>
      <c r="AH553" s="40"/>
      <c r="AI553" s="40"/>
      <c r="AJ553" s="5"/>
      <c r="AK553" s="5"/>
      <c r="AL553" s="5"/>
    </row>
    <row r="554" spans="1:38" ht="16">
      <c r="A554" s="151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8"/>
      <c r="Y554" s="33"/>
      <c r="Z554" s="33"/>
      <c r="AA554" s="33"/>
      <c r="AB554" s="33"/>
      <c r="AC554" s="33"/>
      <c r="AD554" s="8"/>
      <c r="AE554" s="40"/>
      <c r="AF554" s="40"/>
      <c r="AG554" s="40"/>
      <c r="AH554" s="40"/>
      <c r="AI554" s="40"/>
      <c r="AJ554" s="5"/>
      <c r="AK554" s="5"/>
      <c r="AL554" s="5"/>
    </row>
    <row r="555" spans="1:38" ht="16">
      <c r="A555" s="151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8"/>
      <c r="Y555" s="33"/>
      <c r="Z555" s="33"/>
      <c r="AA555" s="33"/>
      <c r="AB555" s="33"/>
      <c r="AC555" s="33"/>
      <c r="AD555" s="8"/>
      <c r="AE555" s="40"/>
      <c r="AF555" s="40"/>
      <c r="AG555" s="40"/>
      <c r="AH555" s="40"/>
      <c r="AI555" s="40"/>
      <c r="AJ555" s="5"/>
      <c r="AK555" s="5"/>
      <c r="AL555" s="5"/>
    </row>
    <row r="556" spans="1:38" ht="16">
      <c r="A556" s="151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8"/>
      <c r="Y556" s="33"/>
      <c r="Z556" s="33"/>
      <c r="AA556" s="33"/>
      <c r="AB556" s="33"/>
      <c r="AC556" s="33"/>
      <c r="AD556" s="8"/>
      <c r="AE556" s="40"/>
      <c r="AF556" s="40"/>
      <c r="AG556" s="40"/>
      <c r="AH556" s="40"/>
      <c r="AI556" s="40"/>
      <c r="AJ556" s="5"/>
      <c r="AK556" s="5"/>
      <c r="AL556" s="5"/>
    </row>
    <row r="557" spans="1:38" ht="16">
      <c r="A557" s="151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8"/>
      <c r="Y557" s="33"/>
      <c r="Z557" s="33"/>
      <c r="AA557" s="33"/>
      <c r="AB557" s="33"/>
      <c r="AC557" s="33"/>
      <c r="AD557" s="8"/>
      <c r="AE557" s="40"/>
      <c r="AF557" s="40"/>
      <c r="AG557" s="40"/>
      <c r="AH557" s="40"/>
      <c r="AI557" s="40"/>
      <c r="AJ557" s="5"/>
      <c r="AK557" s="5"/>
      <c r="AL557" s="5"/>
    </row>
    <row r="558" spans="1:38" ht="16">
      <c r="A558" s="151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8"/>
      <c r="Y558" s="33"/>
      <c r="Z558" s="33"/>
      <c r="AA558" s="33"/>
      <c r="AB558" s="33"/>
      <c r="AC558" s="33"/>
      <c r="AD558" s="8"/>
      <c r="AE558" s="40"/>
      <c r="AF558" s="40"/>
      <c r="AG558" s="40"/>
      <c r="AH558" s="40"/>
      <c r="AI558" s="40"/>
      <c r="AJ558" s="5"/>
      <c r="AK558" s="5"/>
      <c r="AL558" s="5"/>
    </row>
    <row r="559" spans="1:38" ht="16">
      <c r="A559" s="151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8"/>
      <c r="Y559" s="33"/>
      <c r="Z559" s="33"/>
      <c r="AA559" s="33"/>
      <c r="AB559" s="33"/>
      <c r="AC559" s="33"/>
      <c r="AD559" s="8"/>
      <c r="AE559" s="40"/>
      <c r="AF559" s="40"/>
      <c r="AG559" s="40"/>
      <c r="AH559" s="40"/>
      <c r="AI559" s="40"/>
      <c r="AJ559" s="5"/>
      <c r="AK559" s="5"/>
      <c r="AL559" s="5"/>
    </row>
    <row r="560" spans="1:38" ht="16">
      <c r="A560" s="151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8"/>
      <c r="Y560" s="33"/>
      <c r="Z560" s="33"/>
      <c r="AA560" s="33"/>
      <c r="AB560" s="33"/>
      <c r="AC560" s="33"/>
      <c r="AD560" s="8"/>
      <c r="AE560" s="40"/>
      <c r="AF560" s="40"/>
      <c r="AG560" s="40"/>
      <c r="AH560" s="40"/>
      <c r="AI560" s="40"/>
      <c r="AJ560" s="5"/>
      <c r="AK560" s="5"/>
      <c r="AL560" s="5"/>
    </row>
    <row r="561" spans="1:38" ht="16">
      <c r="A561" s="151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8"/>
      <c r="Y561" s="33"/>
      <c r="Z561" s="33"/>
      <c r="AA561" s="33"/>
      <c r="AB561" s="33"/>
      <c r="AC561" s="33"/>
      <c r="AD561" s="8"/>
      <c r="AE561" s="40"/>
      <c r="AF561" s="40"/>
      <c r="AG561" s="40"/>
      <c r="AH561" s="40"/>
      <c r="AI561" s="40"/>
      <c r="AJ561" s="5"/>
      <c r="AK561" s="5"/>
      <c r="AL561" s="5"/>
    </row>
    <row r="562" spans="1:38" ht="16">
      <c r="A562" s="151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8"/>
      <c r="Y562" s="33"/>
      <c r="Z562" s="33"/>
      <c r="AA562" s="33"/>
      <c r="AB562" s="33"/>
      <c r="AC562" s="33"/>
      <c r="AD562" s="8"/>
      <c r="AE562" s="40"/>
      <c r="AF562" s="40"/>
      <c r="AG562" s="40"/>
      <c r="AH562" s="40"/>
      <c r="AI562" s="40"/>
      <c r="AJ562" s="5"/>
      <c r="AK562" s="5"/>
      <c r="AL562" s="5"/>
    </row>
    <row r="563" spans="1:38" ht="16">
      <c r="A563" s="151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8"/>
      <c r="Y563" s="33"/>
      <c r="Z563" s="33"/>
      <c r="AA563" s="33"/>
      <c r="AB563" s="33"/>
      <c r="AC563" s="33"/>
      <c r="AD563" s="8"/>
      <c r="AE563" s="40"/>
      <c r="AF563" s="40"/>
      <c r="AG563" s="40"/>
      <c r="AH563" s="40"/>
      <c r="AI563" s="40"/>
      <c r="AJ563" s="5"/>
      <c r="AK563" s="5"/>
      <c r="AL563" s="5"/>
    </row>
    <row r="564" spans="1:38" ht="16">
      <c r="A564" s="151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8"/>
      <c r="Y564" s="33"/>
      <c r="Z564" s="33"/>
      <c r="AA564" s="33"/>
      <c r="AB564" s="33"/>
      <c r="AC564" s="33"/>
      <c r="AD564" s="8"/>
      <c r="AE564" s="40"/>
      <c r="AF564" s="40"/>
      <c r="AG564" s="40"/>
      <c r="AH564" s="40"/>
      <c r="AI564" s="40"/>
      <c r="AJ564" s="5"/>
      <c r="AK564" s="5"/>
      <c r="AL564" s="5"/>
    </row>
    <row r="565" spans="1:38" ht="16">
      <c r="A565" s="151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8"/>
      <c r="Y565" s="33"/>
      <c r="Z565" s="33"/>
      <c r="AA565" s="33"/>
      <c r="AB565" s="33"/>
      <c r="AC565" s="33"/>
      <c r="AD565" s="8"/>
      <c r="AE565" s="40"/>
      <c r="AF565" s="40"/>
      <c r="AG565" s="40"/>
      <c r="AH565" s="40"/>
      <c r="AI565" s="40"/>
      <c r="AJ565" s="5"/>
      <c r="AK565" s="5"/>
      <c r="AL565" s="5"/>
    </row>
    <row r="566" spans="1:38" ht="16">
      <c r="A566" s="151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8"/>
      <c r="Y566" s="33"/>
      <c r="Z566" s="33"/>
      <c r="AA566" s="33"/>
      <c r="AB566" s="33"/>
      <c r="AC566" s="33"/>
      <c r="AD566" s="8"/>
      <c r="AE566" s="40"/>
      <c r="AF566" s="40"/>
      <c r="AG566" s="40"/>
      <c r="AH566" s="40"/>
      <c r="AI566" s="40"/>
      <c r="AJ566" s="5"/>
      <c r="AK566" s="5"/>
      <c r="AL566" s="5"/>
    </row>
    <row r="567" spans="1:38" ht="16">
      <c r="A567" s="151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8"/>
      <c r="Y567" s="33"/>
      <c r="Z567" s="33"/>
      <c r="AA567" s="33"/>
      <c r="AB567" s="33"/>
      <c r="AC567" s="33"/>
      <c r="AD567" s="8"/>
      <c r="AE567" s="40"/>
      <c r="AF567" s="40"/>
      <c r="AG567" s="40"/>
      <c r="AH567" s="40"/>
      <c r="AI567" s="40"/>
      <c r="AJ567" s="5"/>
      <c r="AK567" s="5"/>
      <c r="AL567" s="5"/>
    </row>
    <row r="568" spans="1:38" ht="16">
      <c r="A568" s="151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8"/>
      <c r="Y568" s="33"/>
      <c r="Z568" s="33"/>
      <c r="AA568" s="33"/>
      <c r="AB568" s="33"/>
      <c r="AC568" s="33"/>
      <c r="AD568" s="8"/>
      <c r="AE568" s="40"/>
      <c r="AF568" s="40"/>
      <c r="AG568" s="40"/>
      <c r="AH568" s="40"/>
      <c r="AI568" s="40"/>
      <c r="AJ568" s="5"/>
      <c r="AK568" s="5"/>
      <c r="AL568" s="5"/>
    </row>
    <row r="569" spans="1:38" ht="16">
      <c r="A569" s="151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8"/>
      <c r="Y569" s="33"/>
      <c r="Z569" s="33"/>
      <c r="AA569" s="33"/>
      <c r="AB569" s="33"/>
      <c r="AC569" s="33"/>
      <c r="AD569" s="8"/>
      <c r="AE569" s="40"/>
      <c r="AF569" s="40"/>
      <c r="AG569" s="40"/>
      <c r="AH569" s="40"/>
      <c r="AI569" s="40"/>
      <c r="AJ569" s="5"/>
      <c r="AK569" s="5"/>
      <c r="AL569" s="5"/>
    </row>
    <row r="570" spans="1:38" ht="16">
      <c r="A570" s="151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8"/>
      <c r="Y570" s="33"/>
      <c r="Z570" s="33"/>
      <c r="AA570" s="33"/>
      <c r="AB570" s="33"/>
      <c r="AC570" s="33"/>
      <c r="AD570" s="8"/>
      <c r="AE570" s="40"/>
      <c r="AF570" s="40"/>
      <c r="AG570" s="40"/>
      <c r="AH570" s="40"/>
      <c r="AI570" s="40"/>
      <c r="AJ570" s="5"/>
      <c r="AK570" s="5"/>
      <c r="AL570" s="5"/>
    </row>
    <row r="571" spans="1:38" ht="16">
      <c r="A571" s="151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8"/>
      <c r="Y571" s="33"/>
      <c r="Z571" s="33"/>
      <c r="AA571" s="33"/>
      <c r="AB571" s="33"/>
      <c r="AC571" s="33"/>
      <c r="AD571" s="8"/>
      <c r="AE571" s="40"/>
      <c r="AF571" s="40"/>
      <c r="AG571" s="40"/>
      <c r="AH571" s="40"/>
      <c r="AI571" s="40"/>
      <c r="AJ571" s="5"/>
      <c r="AK571" s="5"/>
      <c r="AL571" s="5"/>
    </row>
    <row r="572" spans="1:38" ht="16">
      <c r="A572" s="151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8"/>
      <c r="Y572" s="33"/>
      <c r="Z572" s="33"/>
      <c r="AA572" s="33"/>
      <c r="AB572" s="33"/>
      <c r="AC572" s="33"/>
      <c r="AD572" s="8"/>
      <c r="AE572" s="40"/>
      <c r="AF572" s="40"/>
      <c r="AG572" s="40"/>
      <c r="AH572" s="40"/>
      <c r="AI572" s="40"/>
      <c r="AJ572" s="5"/>
      <c r="AK572" s="5"/>
      <c r="AL572" s="5"/>
    </row>
    <row r="573" spans="1:38" ht="16">
      <c r="A573" s="151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8"/>
      <c r="Y573" s="33"/>
      <c r="Z573" s="33"/>
      <c r="AA573" s="33"/>
      <c r="AB573" s="33"/>
      <c r="AC573" s="33"/>
      <c r="AD573" s="8"/>
      <c r="AE573" s="40"/>
      <c r="AF573" s="40"/>
      <c r="AG573" s="40"/>
      <c r="AH573" s="40"/>
      <c r="AI573" s="40"/>
      <c r="AJ573" s="5"/>
      <c r="AK573" s="5"/>
      <c r="AL573" s="5"/>
    </row>
    <row r="574" spans="1:38" ht="16">
      <c r="A574" s="151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8"/>
      <c r="Y574" s="33"/>
      <c r="Z574" s="33"/>
      <c r="AA574" s="33"/>
      <c r="AB574" s="33"/>
      <c r="AC574" s="33"/>
      <c r="AD574" s="8"/>
      <c r="AE574" s="40"/>
      <c r="AF574" s="40"/>
      <c r="AG574" s="40"/>
      <c r="AH574" s="40"/>
      <c r="AI574" s="40"/>
      <c r="AJ574" s="5"/>
      <c r="AK574" s="5"/>
      <c r="AL574" s="5"/>
    </row>
    <row r="575" spans="1:38" ht="16">
      <c r="A575" s="151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8"/>
      <c r="Y575" s="33"/>
      <c r="Z575" s="33"/>
      <c r="AA575" s="33"/>
      <c r="AB575" s="33"/>
      <c r="AC575" s="33"/>
      <c r="AD575" s="8"/>
      <c r="AE575" s="40"/>
      <c r="AF575" s="40"/>
      <c r="AG575" s="40"/>
      <c r="AH575" s="40"/>
      <c r="AI575" s="40"/>
      <c r="AJ575" s="5"/>
      <c r="AK575" s="5"/>
      <c r="AL575" s="5"/>
    </row>
    <row r="576" spans="1:38" ht="16">
      <c r="A576" s="151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8"/>
      <c r="Y576" s="33"/>
      <c r="Z576" s="33"/>
      <c r="AA576" s="33"/>
      <c r="AB576" s="33"/>
      <c r="AC576" s="33"/>
      <c r="AD576" s="8"/>
      <c r="AE576" s="40"/>
      <c r="AF576" s="40"/>
      <c r="AG576" s="40"/>
      <c r="AH576" s="40"/>
      <c r="AI576" s="40"/>
      <c r="AJ576" s="5"/>
      <c r="AK576" s="5"/>
      <c r="AL576" s="5"/>
    </row>
    <row r="577" spans="1:38" ht="16">
      <c r="A577" s="151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8"/>
      <c r="Y577" s="33"/>
      <c r="Z577" s="33"/>
      <c r="AA577" s="33"/>
      <c r="AB577" s="33"/>
      <c r="AC577" s="33"/>
      <c r="AD577" s="8"/>
      <c r="AE577" s="40"/>
      <c r="AF577" s="40"/>
      <c r="AG577" s="40"/>
      <c r="AH577" s="40"/>
      <c r="AI577" s="40"/>
      <c r="AJ577" s="5"/>
      <c r="AK577" s="5"/>
      <c r="AL577" s="5"/>
    </row>
    <row r="578" spans="1:38" ht="16">
      <c r="A578" s="151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8"/>
      <c r="Y578" s="33"/>
      <c r="Z578" s="33"/>
      <c r="AA578" s="33"/>
      <c r="AB578" s="33"/>
      <c r="AC578" s="33"/>
      <c r="AD578" s="8"/>
      <c r="AE578" s="40"/>
      <c r="AF578" s="40"/>
      <c r="AG578" s="40"/>
      <c r="AH578" s="40"/>
      <c r="AI578" s="40"/>
      <c r="AJ578" s="5"/>
      <c r="AK578" s="5"/>
      <c r="AL578" s="5"/>
    </row>
    <row r="579" spans="1:38" ht="16">
      <c r="A579" s="151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8"/>
      <c r="Y579" s="33"/>
      <c r="Z579" s="33"/>
      <c r="AA579" s="33"/>
      <c r="AB579" s="33"/>
      <c r="AC579" s="33"/>
      <c r="AD579" s="8"/>
      <c r="AE579" s="40"/>
      <c r="AF579" s="40"/>
      <c r="AG579" s="40"/>
      <c r="AH579" s="40"/>
      <c r="AI579" s="40"/>
      <c r="AJ579" s="5"/>
      <c r="AK579" s="5"/>
      <c r="AL579" s="5"/>
    </row>
    <row r="580" spans="1:38" ht="16">
      <c r="A580" s="151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8"/>
      <c r="Y580" s="33"/>
      <c r="Z580" s="33"/>
      <c r="AA580" s="33"/>
      <c r="AB580" s="33"/>
      <c r="AC580" s="33"/>
      <c r="AD580" s="8"/>
      <c r="AE580" s="40"/>
      <c r="AF580" s="40"/>
      <c r="AG580" s="40"/>
      <c r="AH580" s="40"/>
      <c r="AI580" s="40"/>
      <c r="AJ580" s="5"/>
      <c r="AK580" s="5"/>
      <c r="AL580" s="5"/>
    </row>
    <row r="581" spans="1:38" ht="16">
      <c r="A581" s="151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8"/>
      <c r="Y581" s="33"/>
      <c r="Z581" s="33"/>
      <c r="AA581" s="33"/>
      <c r="AB581" s="33"/>
      <c r="AC581" s="33"/>
      <c r="AD581" s="8"/>
      <c r="AE581" s="40"/>
      <c r="AF581" s="40"/>
      <c r="AG581" s="40"/>
      <c r="AH581" s="40"/>
      <c r="AI581" s="40"/>
      <c r="AJ581" s="5"/>
      <c r="AK581" s="5"/>
      <c r="AL581" s="5"/>
    </row>
    <row r="582" spans="1:38" ht="16">
      <c r="A582" s="151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8"/>
      <c r="Y582" s="33"/>
      <c r="Z582" s="33"/>
      <c r="AA582" s="33"/>
      <c r="AB582" s="33"/>
      <c r="AC582" s="33"/>
      <c r="AD582" s="8"/>
      <c r="AE582" s="40"/>
      <c r="AF582" s="40"/>
      <c r="AG582" s="40"/>
      <c r="AH582" s="40"/>
      <c r="AI582" s="40"/>
      <c r="AJ582" s="5"/>
      <c r="AK582" s="5"/>
      <c r="AL582" s="5"/>
    </row>
    <row r="583" spans="1:38" ht="16">
      <c r="A583" s="151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8"/>
      <c r="Y583" s="33"/>
      <c r="Z583" s="33"/>
      <c r="AA583" s="33"/>
      <c r="AB583" s="33"/>
      <c r="AC583" s="33"/>
      <c r="AD583" s="8"/>
      <c r="AE583" s="40"/>
      <c r="AF583" s="40"/>
      <c r="AG583" s="40"/>
      <c r="AH583" s="40"/>
      <c r="AI583" s="40"/>
      <c r="AJ583" s="5"/>
      <c r="AK583" s="5"/>
      <c r="AL583" s="5"/>
    </row>
    <row r="584" spans="1:38" ht="16">
      <c r="A584" s="151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8"/>
      <c r="Y584" s="33"/>
      <c r="Z584" s="33"/>
      <c r="AA584" s="33"/>
      <c r="AB584" s="33"/>
      <c r="AC584" s="33"/>
      <c r="AD584" s="8"/>
      <c r="AE584" s="40"/>
      <c r="AF584" s="40"/>
      <c r="AG584" s="40"/>
      <c r="AH584" s="40"/>
      <c r="AI584" s="40"/>
      <c r="AJ584" s="5"/>
      <c r="AK584" s="5"/>
      <c r="AL584" s="5"/>
    </row>
    <row r="585" spans="1:38" ht="16">
      <c r="A585" s="151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8"/>
      <c r="Y585" s="33"/>
      <c r="Z585" s="33"/>
      <c r="AA585" s="33"/>
      <c r="AB585" s="33"/>
      <c r="AC585" s="33"/>
      <c r="AD585" s="8"/>
      <c r="AE585" s="40"/>
      <c r="AF585" s="40"/>
      <c r="AG585" s="40"/>
      <c r="AH585" s="40"/>
      <c r="AI585" s="40"/>
      <c r="AJ585" s="5"/>
      <c r="AK585" s="5"/>
      <c r="AL585" s="5"/>
    </row>
    <row r="586" spans="1:38" ht="16">
      <c r="A586" s="151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8"/>
      <c r="Y586" s="33"/>
      <c r="Z586" s="33"/>
      <c r="AA586" s="33"/>
      <c r="AB586" s="33"/>
      <c r="AC586" s="33"/>
      <c r="AD586" s="8"/>
      <c r="AE586" s="40"/>
      <c r="AF586" s="40"/>
      <c r="AG586" s="40"/>
      <c r="AH586" s="40"/>
      <c r="AI586" s="40"/>
      <c r="AJ586" s="5"/>
      <c r="AK586" s="5"/>
      <c r="AL586" s="5"/>
    </row>
    <row r="587" spans="1:38" ht="16">
      <c r="A587" s="151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8"/>
      <c r="Y587" s="33"/>
      <c r="Z587" s="33"/>
      <c r="AA587" s="33"/>
      <c r="AB587" s="33"/>
      <c r="AC587" s="33"/>
      <c r="AD587" s="8"/>
      <c r="AE587" s="40"/>
      <c r="AF587" s="40"/>
      <c r="AG587" s="40"/>
      <c r="AH587" s="40"/>
      <c r="AI587" s="40"/>
      <c r="AJ587" s="5"/>
      <c r="AK587" s="5"/>
      <c r="AL587" s="5"/>
    </row>
    <row r="588" spans="1:38" ht="16">
      <c r="A588" s="151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8"/>
      <c r="Y588" s="33"/>
      <c r="Z588" s="33"/>
      <c r="AA588" s="33"/>
      <c r="AB588" s="33"/>
      <c r="AC588" s="33"/>
      <c r="AD588" s="8"/>
      <c r="AE588" s="40"/>
      <c r="AF588" s="40"/>
      <c r="AG588" s="40"/>
      <c r="AH588" s="40"/>
      <c r="AI588" s="40"/>
      <c r="AJ588" s="5"/>
      <c r="AK588" s="5"/>
      <c r="AL588" s="5"/>
    </row>
    <row r="589" spans="1:38" ht="16">
      <c r="A589" s="151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8"/>
      <c r="Y589" s="33"/>
      <c r="Z589" s="33"/>
      <c r="AA589" s="33"/>
      <c r="AB589" s="33"/>
      <c r="AC589" s="33"/>
      <c r="AD589" s="8"/>
      <c r="AE589" s="40"/>
      <c r="AF589" s="40"/>
      <c r="AG589" s="40"/>
      <c r="AH589" s="40"/>
      <c r="AI589" s="40"/>
      <c r="AJ589" s="5"/>
      <c r="AK589" s="5"/>
      <c r="AL589" s="5"/>
    </row>
    <row r="590" spans="1:38" ht="16">
      <c r="A590" s="151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8"/>
      <c r="Y590" s="33"/>
      <c r="Z590" s="33"/>
      <c r="AA590" s="33"/>
      <c r="AB590" s="33"/>
      <c r="AC590" s="33"/>
      <c r="AD590" s="8"/>
      <c r="AE590" s="40"/>
      <c r="AF590" s="40"/>
      <c r="AG590" s="40"/>
      <c r="AH590" s="40"/>
      <c r="AI590" s="40"/>
      <c r="AJ590" s="5"/>
      <c r="AK590" s="5"/>
      <c r="AL590" s="5"/>
    </row>
    <row r="591" spans="1:38" ht="16">
      <c r="A591" s="151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8"/>
      <c r="Y591" s="33"/>
      <c r="Z591" s="33"/>
      <c r="AA591" s="33"/>
      <c r="AB591" s="33"/>
      <c r="AC591" s="33"/>
      <c r="AD591" s="8"/>
      <c r="AE591" s="40"/>
      <c r="AF591" s="40"/>
      <c r="AG591" s="40"/>
      <c r="AH591" s="40"/>
      <c r="AI591" s="40"/>
      <c r="AJ591" s="5"/>
      <c r="AK591" s="5"/>
      <c r="AL591" s="5"/>
    </row>
    <row r="592" spans="1:38" ht="16">
      <c r="A592" s="151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8"/>
      <c r="Y592" s="33"/>
      <c r="Z592" s="33"/>
      <c r="AA592" s="33"/>
      <c r="AB592" s="33"/>
      <c r="AC592" s="33"/>
      <c r="AD592" s="8"/>
      <c r="AE592" s="40"/>
      <c r="AF592" s="40"/>
      <c r="AG592" s="40"/>
      <c r="AH592" s="40"/>
      <c r="AI592" s="40"/>
      <c r="AJ592" s="5"/>
      <c r="AK592" s="5"/>
      <c r="AL592" s="5"/>
    </row>
    <row r="593" spans="1:38" ht="16">
      <c r="A593" s="151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8"/>
      <c r="Y593" s="33"/>
      <c r="Z593" s="33"/>
      <c r="AA593" s="33"/>
      <c r="AB593" s="33"/>
      <c r="AC593" s="33"/>
      <c r="AD593" s="8"/>
      <c r="AE593" s="40"/>
      <c r="AF593" s="40"/>
      <c r="AG593" s="40"/>
      <c r="AH593" s="40"/>
      <c r="AI593" s="40"/>
      <c r="AJ593" s="5"/>
      <c r="AK593" s="5"/>
      <c r="AL593" s="5"/>
    </row>
    <row r="594" spans="1:38" ht="16">
      <c r="A594" s="151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8"/>
      <c r="Y594" s="33"/>
      <c r="Z594" s="33"/>
      <c r="AA594" s="33"/>
      <c r="AB594" s="33"/>
      <c r="AC594" s="33"/>
      <c r="AD594" s="8"/>
      <c r="AE594" s="40"/>
      <c r="AF594" s="40"/>
      <c r="AG594" s="40"/>
      <c r="AH594" s="40"/>
      <c r="AI594" s="40"/>
      <c r="AJ594" s="5"/>
      <c r="AK594" s="5"/>
      <c r="AL594" s="5"/>
    </row>
    <row r="595" spans="1:38" ht="16">
      <c r="A595" s="151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8"/>
      <c r="Y595" s="33"/>
      <c r="Z595" s="33"/>
      <c r="AA595" s="33"/>
      <c r="AB595" s="33"/>
      <c r="AC595" s="33"/>
      <c r="AD595" s="8"/>
      <c r="AE595" s="40"/>
      <c r="AF595" s="40"/>
      <c r="AG595" s="40"/>
      <c r="AH595" s="40"/>
      <c r="AI595" s="40"/>
      <c r="AJ595" s="5"/>
      <c r="AK595" s="5"/>
      <c r="AL595" s="5"/>
    </row>
    <row r="596" spans="1:38" ht="16">
      <c r="A596" s="151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8"/>
      <c r="Y596" s="33"/>
      <c r="Z596" s="33"/>
      <c r="AA596" s="33"/>
      <c r="AB596" s="33"/>
      <c r="AC596" s="33"/>
      <c r="AD596" s="8"/>
      <c r="AE596" s="40"/>
      <c r="AF596" s="40"/>
      <c r="AG596" s="40"/>
      <c r="AH596" s="40"/>
      <c r="AI596" s="40"/>
      <c r="AJ596" s="5"/>
      <c r="AK596" s="5"/>
      <c r="AL596" s="5"/>
    </row>
    <row r="597" spans="1:38" ht="16">
      <c r="A597" s="151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8"/>
      <c r="Y597" s="33"/>
      <c r="Z597" s="33"/>
      <c r="AA597" s="33"/>
      <c r="AB597" s="33"/>
      <c r="AC597" s="33"/>
      <c r="AD597" s="8"/>
      <c r="AE597" s="40"/>
      <c r="AF597" s="40"/>
      <c r="AG597" s="40"/>
      <c r="AH597" s="40"/>
      <c r="AI597" s="40"/>
      <c r="AJ597" s="5"/>
      <c r="AK597" s="5"/>
      <c r="AL597" s="5"/>
    </row>
    <row r="598" spans="1:38" ht="16">
      <c r="A598" s="151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8"/>
      <c r="Y598" s="33"/>
      <c r="Z598" s="33"/>
      <c r="AA598" s="33"/>
      <c r="AB598" s="33"/>
      <c r="AC598" s="33"/>
      <c r="AD598" s="8"/>
      <c r="AE598" s="40"/>
      <c r="AF598" s="40"/>
      <c r="AG598" s="40"/>
      <c r="AH598" s="40"/>
      <c r="AI598" s="40"/>
      <c r="AJ598" s="5"/>
      <c r="AK598" s="5"/>
      <c r="AL598" s="5"/>
    </row>
    <row r="599" spans="1:38" ht="16">
      <c r="A599" s="151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8"/>
      <c r="Y599" s="33"/>
      <c r="Z599" s="33"/>
      <c r="AA599" s="33"/>
      <c r="AB599" s="33"/>
      <c r="AC599" s="33"/>
      <c r="AD599" s="8"/>
      <c r="AE599" s="40"/>
      <c r="AF599" s="40"/>
      <c r="AG599" s="40"/>
      <c r="AH599" s="40"/>
      <c r="AI599" s="40"/>
      <c r="AJ599" s="5"/>
      <c r="AK599" s="5"/>
      <c r="AL599" s="5"/>
    </row>
    <row r="600" spans="1:38" ht="16">
      <c r="A600" s="151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8"/>
      <c r="Y600" s="33"/>
      <c r="Z600" s="33"/>
      <c r="AA600" s="33"/>
      <c r="AB600" s="33"/>
      <c r="AC600" s="33"/>
      <c r="AD600" s="8"/>
      <c r="AE600" s="40"/>
      <c r="AF600" s="40"/>
      <c r="AG600" s="40"/>
      <c r="AH600" s="40"/>
      <c r="AI600" s="40"/>
      <c r="AJ600" s="5"/>
      <c r="AK600" s="5"/>
      <c r="AL600" s="5"/>
    </row>
    <row r="601" spans="1:38" ht="16">
      <c r="A601" s="151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8"/>
      <c r="Y601" s="33"/>
      <c r="Z601" s="33"/>
      <c r="AA601" s="33"/>
      <c r="AB601" s="33"/>
      <c r="AC601" s="33"/>
      <c r="AD601" s="8"/>
      <c r="AE601" s="40"/>
      <c r="AF601" s="40"/>
      <c r="AG601" s="40"/>
      <c r="AH601" s="40"/>
      <c r="AI601" s="40"/>
      <c r="AJ601" s="5"/>
      <c r="AK601" s="5"/>
      <c r="AL601" s="5"/>
    </row>
    <row r="602" spans="1:38" ht="16">
      <c r="A602" s="151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8"/>
      <c r="Y602" s="33"/>
      <c r="Z602" s="33"/>
      <c r="AA602" s="33"/>
      <c r="AB602" s="33"/>
      <c r="AC602" s="33"/>
      <c r="AD602" s="8"/>
      <c r="AE602" s="40"/>
      <c r="AF602" s="40"/>
      <c r="AG602" s="40"/>
      <c r="AH602" s="40"/>
      <c r="AI602" s="40"/>
      <c r="AJ602" s="5"/>
      <c r="AK602" s="5"/>
      <c r="AL602" s="5"/>
    </row>
    <row r="603" spans="1:38" ht="16">
      <c r="A603" s="151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8"/>
      <c r="Y603" s="33"/>
      <c r="Z603" s="33"/>
      <c r="AA603" s="33"/>
      <c r="AB603" s="33"/>
      <c r="AC603" s="33"/>
      <c r="AD603" s="8"/>
      <c r="AE603" s="40"/>
      <c r="AF603" s="40"/>
      <c r="AG603" s="40"/>
      <c r="AH603" s="40"/>
      <c r="AI603" s="40"/>
      <c r="AJ603" s="5"/>
      <c r="AK603" s="5"/>
      <c r="AL603" s="5"/>
    </row>
    <row r="604" spans="1:38" ht="16">
      <c r="A604" s="151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8"/>
      <c r="Y604" s="33"/>
      <c r="Z604" s="33"/>
      <c r="AA604" s="33"/>
      <c r="AB604" s="33"/>
      <c r="AC604" s="33"/>
      <c r="AD604" s="8"/>
      <c r="AE604" s="40"/>
      <c r="AF604" s="40"/>
      <c r="AG604" s="40"/>
      <c r="AH604" s="40"/>
      <c r="AI604" s="40"/>
      <c r="AJ604" s="5"/>
      <c r="AK604" s="5"/>
      <c r="AL604" s="5"/>
    </row>
    <row r="605" spans="1:38" ht="16">
      <c r="A605" s="151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8"/>
      <c r="Y605" s="33"/>
      <c r="Z605" s="33"/>
      <c r="AA605" s="33"/>
      <c r="AB605" s="33"/>
      <c r="AC605" s="33"/>
      <c r="AD605" s="8"/>
      <c r="AE605" s="40"/>
      <c r="AF605" s="40"/>
      <c r="AG605" s="40"/>
      <c r="AH605" s="40"/>
      <c r="AI605" s="40"/>
      <c r="AJ605" s="5"/>
      <c r="AK605" s="5"/>
      <c r="AL605" s="5"/>
    </row>
    <row r="606" spans="1:38" ht="16">
      <c r="A606" s="151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8"/>
      <c r="Y606" s="33"/>
      <c r="Z606" s="33"/>
      <c r="AA606" s="33"/>
      <c r="AB606" s="33"/>
      <c r="AC606" s="33"/>
      <c r="AD606" s="8"/>
      <c r="AE606" s="40"/>
      <c r="AF606" s="40"/>
      <c r="AG606" s="40"/>
      <c r="AH606" s="40"/>
      <c r="AI606" s="40"/>
      <c r="AJ606" s="5"/>
      <c r="AK606" s="5"/>
      <c r="AL606" s="5"/>
    </row>
    <row r="607" spans="1:38" ht="16">
      <c r="A607" s="151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8"/>
      <c r="Y607" s="33"/>
      <c r="Z607" s="33"/>
      <c r="AA607" s="33"/>
      <c r="AB607" s="33"/>
      <c r="AC607" s="33"/>
      <c r="AD607" s="8"/>
      <c r="AE607" s="40"/>
      <c r="AF607" s="40"/>
      <c r="AG607" s="40"/>
      <c r="AH607" s="40"/>
      <c r="AI607" s="40"/>
      <c r="AJ607" s="5"/>
      <c r="AK607" s="5"/>
      <c r="AL607" s="5"/>
    </row>
    <row r="608" spans="1:38" ht="16">
      <c r="A608" s="151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8"/>
      <c r="Y608" s="33"/>
      <c r="Z608" s="33"/>
      <c r="AA608" s="33"/>
      <c r="AB608" s="33"/>
      <c r="AC608" s="33"/>
      <c r="AD608" s="8"/>
      <c r="AE608" s="40"/>
      <c r="AF608" s="40"/>
      <c r="AG608" s="40"/>
      <c r="AH608" s="40"/>
      <c r="AI608" s="40"/>
      <c r="AJ608" s="5"/>
      <c r="AK608" s="5"/>
      <c r="AL608" s="5"/>
    </row>
    <row r="609" spans="1:38" ht="16">
      <c r="A609" s="151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8"/>
      <c r="Y609" s="33"/>
      <c r="Z609" s="33"/>
      <c r="AA609" s="33"/>
      <c r="AB609" s="33"/>
      <c r="AC609" s="33"/>
      <c r="AD609" s="8"/>
      <c r="AE609" s="40"/>
      <c r="AF609" s="40"/>
      <c r="AG609" s="40"/>
      <c r="AH609" s="40"/>
      <c r="AI609" s="40"/>
      <c r="AJ609" s="5"/>
      <c r="AK609" s="5"/>
      <c r="AL609" s="5"/>
    </row>
    <row r="610" spans="1:38" ht="16">
      <c r="A610" s="151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8"/>
      <c r="Y610" s="33"/>
      <c r="Z610" s="33"/>
      <c r="AA610" s="33"/>
      <c r="AB610" s="33"/>
      <c r="AC610" s="33"/>
      <c r="AD610" s="8"/>
      <c r="AE610" s="40"/>
      <c r="AF610" s="40"/>
      <c r="AG610" s="40"/>
      <c r="AH610" s="40"/>
      <c r="AI610" s="40"/>
      <c r="AJ610" s="5"/>
      <c r="AK610" s="5"/>
      <c r="AL610" s="5"/>
    </row>
    <row r="611" spans="1:38" ht="16">
      <c r="A611" s="151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8"/>
      <c r="Y611" s="33"/>
      <c r="Z611" s="33"/>
      <c r="AA611" s="33"/>
      <c r="AB611" s="33"/>
      <c r="AC611" s="33"/>
      <c r="AD611" s="8"/>
      <c r="AE611" s="40"/>
      <c r="AF611" s="40"/>
      <c r="AG611" s="40"/>
      <c r="AH611" s="40"/>
      <c r="AI611" s="40"/>
      <c r="AJ611" s="5"/>
      <c r="AK611" s="5"/>
      <c r="AL611" s="5"/>
    </row>
    <row r="612" spans="1:38" ht="16">
      <c r="A612" s="151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8"/>
      <c r="Y612" s="33"/>
      <c r="Z612" s="33"/>
      <c r="AA612" s="33"/>
      <c r="AB612" s="33"/>
      <c r="AC612" s="33"/>
      <c r="AD612" s="8"/>
      <c r="AE612" s="40"/>
      <c r="AF612" s="40"/>
      <c r="AG612" s="40"/>
      <c r="AH612" s="40"/>
      <c r="AI612" s="40"/>
      <c r="AJ612" s="5"/>
      <c r="AK612" s="5"/>
      <c r="AL612" s="5"/>
    </row>
    <row r="613" spans="1:38" ht="16">
      <c r="A613" s="151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8"/>
      <c r="Y613" s="33"/>
      <c r="Z613" s="33"/>
      <c r="AA613" s="33"/>
      <c r="AB613" s="33"/>
      <c r="AC613" s="33"/>
      <c r="AD613" s="8"/>
      <c r="AE613" s="40"/>
      <c r="AF613" s="40"/>
      <c r="AG613" s="40"/>
      <c r="AH613" s="40"/>
      <c r="AI613" s="40"/>
      <c r="AJ613" s="5"/>
      <c r="AK613" s="5"/>
      <c r="AL613" s="5"/>
    </row>
    <row r="614" spans="1:38" ht="16">
      <c r="A614" s="151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8"/>
      <c r="Y614" s="33"/>
      <c r="Z614" s="33"/>
      <c r="AA614" s="33"/>
      <c r="AB614" s="33"/>
      <c r="AC614" s="33"/>
      <c r="AD614" s="8"/>
      <c r="AE614" s="40"/>
      <c r="AF614" s="40"/>
      <c r="AG614" s="40"/>
      <c r="AH614" s="40"/>
      <c r="AI614" s="40"/>
      <c r="AJ614" s="5"/>
      <c r="AK614" s="5"/>
      <c r="AL614" s="5"/>
    </row>
    <row r="615" spans="1:38" ht="16">
      <c r="A615" s="151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8"/>
      <c r="Y615" s="33"/>
      <c r="Z615" s="33"/>
      <c r="AA615" s="33"/>
      <c r="AB615" s="33"/>
      <c r="AC615" s="33"/>
      <c r="AD615" s="8"/>
      <c r="AE615" s="40"/>
      <c r="AF615" s="40"/>
      <c r="AG615" s="40"/>
      <c r="AH615" s="40"/>
      <c r="AI615" s="40"/>
      <c r="AJ615" s="5"/>
      <c r="AK615" s="5"/>
      <c r="AL615" s="5"/>
    </row>
    <row r="616" spans="1:38" ht="16">
      <c r="A616" s="151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8"/>
      <c r="Y616" s="33"/>
      <c r="Z616" s="33"/>
      <c r="AA616" s="33"/>
      <c r="AB616" s="33"/>
      <c r="AC616" s="33"/>
      <c r="AD616" s="8"/>
      <c r="AE616" s="40"/>
      <c r="AF616" s="40"/>
      <c r="AG616" s="40"/>
      <c r="AH616" s="40"/>
      <c r="AI616" s="40"/>
      <c r="AJ616" s="5"/>
      <c r="AK616" s="5"/>
      <c r="AL616" s="5"/>
    </row>
    <row r="617" spans="1:38" ht="16">
      <c r="A617" s="151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8"/>
      <c r="Y617" s="33"/>
      <c r="Z617" s="33"/>
      <c r="AA617" s="33"/>
      <c r="AB617" s="33"/>
      <c r="AC617" s="33"/>
      <c r="AD617" s="8"/>
      <c r="AE617" s="40"/>
      <c r="AF617" s="40"/>
      <c r="AG617" s="40"/>
      <c r="AH617" s="40"/>
      <c r="AI617" s="40"/>
      <c r="AJ617" s="5"/>
      <c r="AK617" s="5"/>
      <c r="AL617" s="5"/>
    </row>
    <row r="618" spans="1:38" ht="16">
      <c r="A618" s="151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8"/>
      <c r="Y618" s="33"/>
      <c r="Z618" s="33"/>
      <c r="AA618" s="33"/>
      <c r="AB618" s="33"/>
      <c r="AC618" s="33"/>
      <c r="AD618" s="8"/>
      <c r="AE618" s="40"/>
      <c r="AF618" s="40"/>
      <c r="AG618" s="40"/>
      <c r="AH618" s="40"/>
      <c r="AI618" s="40"/>
      <c r="AJ618" s="5"/>
      <c r="AK618" s="5"/>
      <c r="AL618" s="5"/>
    </row>
    <row r="619" spans="1:38" ht="16">
      <c r="A619" s="151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8"/>
      <c r="Y619" s="33"/>
      <c r="Z619" s="33"/>
      <c r="AA619" s="33"/>
      <c r="AB619" s="33"/>
      <c r="AC619" s="33"/>
      <c r="AD619" s="8"/>
      <c r="AE619" s="40"/>
      <c r="AF619" s="40"/>
      <c r="AG619" s="40"/>
      <c r="AH619" s="40"/>
      <c r="AI619" s="40"/>
      <c r="AJ619" s="5"/>
      <c r="AK619" s="5"/>
      <c r="AL619" s="5"/>
    </row>
    <row r="620" spans="1:38" ht="16">
      <c r="A620" s="151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8"/>
      <c r="Y620" s="33"/>
      <c r="Z620" s="33"/>
      <c r="AA620" s="33"/>
      <c r="AB620" s="33"/>
      <c r="AC620" s="33"/>
      <c r="AD620" s="8"/>
      <c r="AE620" s="40"/>
      <c r="AF620" s="40"/>
      <c r="AG620" s="40"/>
      <c r="AH620" s="40"/>
      <c r="AI620" s="40"/>
      <c r="AJ620" s="5"/>
      <c r="AK620" s="5"/>
      <c r="AL620" s="5"/>
    </row>
    <row r="621" spans="1:38" ht="16">
      <c r="A621" s="151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8"/>
      <c r="Y621" s="33"/>
      <c r="Z621" s="33"/>
      <c r="AA621" s="33"/>
      <c r="AB621" s="33"/>
      <c r="AC621" s="33"/>
      <c r="AD621" s="8"/>
      <c r="AE621" s="40"/>
      <c r="AF621" s="40"/>
      <c r="AG621" s="40"/>
      <c r="AH621" s="40"/>
      <c r="AI621" s="40"/>
      <c r="AJ621" s="5"/>
      <c r="AK621" s="5"/>
      <c r="AL621" s="5"/>
    </row>
    <row r="622" spans="1:38" ht="16">
      <c r="A622" s="151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8"/>
      <c r="Y622" s="33"/>
      <c r="Z622" s="33"/>
      <c r="AA622" s="33"/>
      <c r="AB622" s="33"/>
      <c r="AC622" s="33"/>
      <c r="AD622" s="8"/>
      <c r="AE622" s="40"/>
      <c r="AF622" s="40"/>
      <c r="AG622" s="40"/>
      <c r="AH622" s="40"/>
      <c r="AI622" s="40"/>
      <c r="AJ622" s="5"/>
      <c r="AK622" s="5"/>
      <c r="AL622" s="5"/>
    </row>
    <row r="623" spans="1:38" ht="16">
      <c r="A623" s="151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8"/>
      <c r="Y623" s="33"/>
      <c r="Z623" s="33"/>
      <c r="AA623" s="33"/>
      <c r="AB623" s="33"/>
      <c r="AC623" s="33"/>
      <c r="AD623" s="8"/>
      <c r="AE623" s="40"/>
      <c r="AF623" s="40"/>
      <c r="AG623" s="40"/>
      <c r="AH623" s="40"/>
      <c r="AI623" s="40"/>
      <c r="AJ623" s="5"/>
      <c r="AK623" s="5"/>
      <c r="AL623" s="5"/>
    </row>
    <row r="624" spans="1:38" ht="16">
      <c r="A624" s="151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8"/>
      <c r="Y624" s="33"/>
      <c r="Z624" s="33"/>
      <c r="AA624" s="33"/>
      <c r="AB624" s="33"/>
      <c r="AC624" s="33"/>
      <c r="AD624" s="8"/>
      <c r="AE624" s="40"/>
      <c r="AF624" s="40"/>
      <c r="AG624" s="40"/>
      <c r="AH624" s="40"/>
      <c r="AI624" s="40"/>
      <c r="AJ624" s="5"/>
      <c r="AK624" s="5"/>
      <c r="AL624" s="5"/>
    </row>
    <row r="625" spans="1:38" ht="16">
      <c r="A625" s="151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8"/>
      <c r="Y625" s="33"/>
      <c r="Z625" s="33"/>
      <c r="AA625" s="33"/>
      <c r="AB625" s="33"/>
      <c r="AC625" s="33"/>
      <c r="AD625" s="8"/>
      <c r="AE625" s="40"/>
      <c r="AF625" s="40"/>
      <c r="AG625" s="40"/>
      <c r="AH625" s="40"/>
      <c r="AI625" s="40"/>
      <c r="AJ625" s="5"/>
      <c r="AK625" s="5"/>
      <c r="AL625" s="5"/>
    </row>
    <row r="626" spans="1:38" ht="16">
      <c r="A626" s="151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8"/>
      <c r="Y626" s="33"/>
      <c r="Z626" s="33"/>
      <c r="AA626" s="33"/>
      <c r="AB626" s="33"/>
      <c r="AC626" s="33"/>
      <c r="AD626" s="8"/>
      <c r="AE626" s="40"/>
      <c r="AF626" s="40"/>
      <c r="AG626" s="40"/>
      <c r="AH626" s="40"/>
      <c r="AI626" s="40"/>
      <c r="AJ626" s="5"/>
      <c r="AK626" s="5"/>
      <c r="AL626" s="5"/>
    </row>
    <row r="627" spans="1:38" ht="16">
      <c r="A627" s="151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8"/>
      <c r="Y627" s="33"/>
      <c r="Z627" s="33"/>
      <c r="AA627" s="33"/>
      <c r="AB627" s="33"/>
      <c r="AC627" s="33"/>
      <c r="AD627" s="8"/>
      <c r="AE627" s="40"/>
      <c r="AF627" s="40"/>
      <c r="AG627" s="40"/>
      <c r="AH627" s="40"/>
      <c r="AI627" s="40"/>
      <c r="AJ627" s="5"/>
      <c r="AK627" s="5"/>
      <c r="AL627" s="5"/>
    </row>
    <row r="628" spans="1:38" ht="16">
      <c r="A628" s="151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8"/>
      <c r="Y628" s="33"/>
      <c r="Z628" s="33"/>
      <c r="AA628" s="33"/>
      <c r="AB628" s="33"/>
      <c r="AC628" s="33"/>
      <c r="AD628" s="8"/>
      <c r="AE628" s="40"/>
      <c r="AF628" s="40"/>
      <c r="AG628" s="40"/>
      <c r="AH628" s="40"/>
      <c r="AI628" s="40"/>
      <c r="AJ628" s="5"/>
      <c r="AK628" s="5"/>
      <c r="AL628" s="5"/>
    </row>
    <row r="629" spans="1:38" ht="16">
      <c r="A629" s="151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8"/>
      <c r="Y629" s="33"/>
      <c r="Z629" s="33"/>
      <c r="AA629" s="33"/>
      <c r="AB629" s="33"/>
      <c r="AC629" s="33"/>
      <c r="AD629" s="8"/>
      <c r="AE629" s="40"/>
      <c r="AF629" s="40"/>
      <c r="AG629" s="40"/>
      <c r="AH629" s="40"/>
      <c r="AI629" s="40"/>
      <c r="AJ629" s="5"/>
      <c r="AK629" s="5"/>
      <c r="AL629" s="5"/>
    </row>
    <row r="630" spans="1:38" ht="16">
      <c r="A630" s="151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8"/>
      <c r="Y630" s="33"/>
      <c r="Z630" s="33"/>
      <c r="AA630" s="33"/>
      <c r="AB630" s="33"/>
      <c r="AC630" s="33"/>
      <c r="AD630" s="8"/>
      <c r="AE630" s="40"/>
      <c r="AF630" s="40"/>
      <c r="AG630" s="40"/>
      <c r="AH630" s="40"/>
      <c r="AI630" s="40"/>
      <c r="AJ630" s="5"/>
      <c r="AK630" s="5"/>
      <c r="AL630" s="5"/>
    </row>
    <row r="631" spans="1:38" ht="16">
      <c r="A631" s="151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8"/>
      <c r="Y631" s="33"/>
      <c r="Z631" s="33"/>
      <c r="AA631" s="33"/>
      <c r="AB631" s="33"/>
      <c r="AC631" s="33"/>
      <c r="AD631" s="8"/>
      <c r="AE631" s="40"/>
      <c r="AF631" s="40"/>
      <c r="AG631" s="40"/>
      <c r="AH631" s="40"/>
      <c r="AI631" s="40"/>
      <c r="AJ631" s="5"/>
      <c r="AK631" s="5"/>
      <c r="AL631" s="5"/>
    </row>
    <row r="632" spans="1:38" ht="16">
      <c r="A632" s="151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8"/>
      <c r="Y632" s="33"/>
      <c r="Z632" s="33"/>
      <c r="AA632" s="33"/>
      <c r="AB632" s="33"/>
      <c r="AC632" s="33"/>
      <c r="AD632" s="8"/>
      <c r="AE632" s="40"/>
      <c r="AF632" s="40"/>
      <c r="AG632" s="40"/>
      <c r="AH632" s="40"/>
      <c r="AI632" s="40"/>
      <c r="AJ632" s="5"/>
      <c r="AK632" s="5"/>
      <c r="AL632" s="5"/>
    </row>
    <row r="633" spans="1:38" ht="16">
      <c r="A633" s="151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8"/>
      <c r="Y633" s="33"/>
      <c r="Z633" s="33"/>
      <c r="AA633" s="33"/>
      <c r="AB633" s="33"/>
      <c r="AC633" s="33"/>
      <c r="AD633" s="8"/>
      <c r="AE633" s="40"/>
      <c r="AF633" s="40"/>
      <c r="AG633" s="40"/>
      <c r="AH633" s="40"/>
      <c r="AI633" s="40"/>
      <c r="AJ633" s="5"/>
      <c r="AK633" s="5"/>
      <c r="AL633" s="5"/>
    </row>
    <row r="634" spans="1:38" ht="16">
      <c r="A634" s="151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8"/>
      <c r="Y634" s="33"/>
      <c r="Z634" s="33"/>
      <c r="AA634" s="33"/>
      <c r="AB634" s="33"/>
      <c r="AC634" s="33"/>
      <c r="AD634" s="8"/>
      <c r="AE634" s="40"/>
      <c r="AF634" s="40"/>
      <c r="AG634" s="40"/>
      <c r="AH634" s="40"/>
      <c r="AI634" s="40"/>
      <c r="AJ634" s="5"/>
      <c r="AK634" s="5"/>
      <c r="AL634" s="5"/>
    </row>
    <row r="635" spans="1:38" ht="16">
      <c r="A635" s="151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8"/>
      <c r="Y635" s="33"/>
      <c r="Z635" s="33"/>
      <c r="AA635" s="33"/>
      <c r="AB635" s="33"/>
      <c r="AC635" s="33"/>
      <c r="AD635" s="8"/>
      <c r="AE635" s="40"/>
      <c r="AF635" s="40"/>
      <c r="AG635" s="40"/>
      <c r="AH635" s="40"/>
      <c r="AI635" s="40"/>
      <c r="AJ635" s="5"/>
      <c r="AK635" s="5"/>
      <c r="AL635" s="5"/>
    </row>
    <row r="636" spans="1:38" ht="16">
      <c r="A636" s="151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8"/>
      <c r="Y636" s="33"/>
      <c r="Z636" s="33"/>
      <c r="AA636" s="33"/>
      <c r="AB636" s="33"/>
      <c r="AC636" s="33"/>
      <c r="AD636" s="8"/>
      <c r="AE636" s="40"/>
      <c r="AF636" s="40"/>
      <c r="AG636" s="40"/>
      <c r="AH636" s="40"/>
      <c r="AI636" s="40"/>
      <c r="AJ636" s="5"/>
      <c r="AK636" s="5"/>
      <c r="AL636" s="5"/>
    </row>
    <row r="637" spans="1:38" ht="16">
      <c r="A637" s="151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8"/>
      <c r="Y637" s="33"/>
      <c r="Z637" s="33"/>
      <c r="AA637" s="33"/>
      <c r="AB637" s="33"/>
      <c r="AC637" s="33"/>
      <c r="AD637" s="8"/>
      <c r="AE637" s="40"/>
      <c r="AF637" s="40"/>
      <c r="AG637" s="40"/>
      <c r="AH637" s="40"/>
      <c r="AI637" s="40"/>
      <c r="AJ637" s="5"/>
      <c r="AK637" s="5"/>
      <c r="AL637" s="5"/>
    </row>
    <row r="638" spans="1:38" ht="16">
      <c r="A638" s="151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8"/>
      <c r="Y638" s="33"/>
      <c r="Z638" s="33"/>
      <c r="AA638" s="33"/>
      <c r="AB638" s="33"/>
      <c r="AC638" s="33"/>
      <c r="AD638" s="8"/>
      <c r="AE638" s="40"/>
      <c r="AF638" s="40"/>
      <c r="AG638" s="40"/>
      <c r="AH638" s="40"/>
      <c r="AI638" s="40"/>
      <c r="AJ638" s="5"/>
      <c r="AK638" s="5"/>
      <c r="AL638" s="5"/>
    </row>
    <row r="639" spans="1:38" ht="16">
      <c r="A639" s="151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8"/>
      <c r="Y639" s="33"/>
      <c r="Z639" s="33"/>
      <c r="AA639" s="33"/>
      <c r="AB639" s="33"/>
      <c r="AC639" s="33"/>
      <c r="AD639" s="8"/>
      <c r="AE639" s="40"/>
      <c r="AF639" s="40"/>
      <c r="AG639" s="40"/>
      <c r="AH639" s="40"/>
      <c r="AI639" s="40"/>
      <c r="AJ639" s="5"/>
      <c r="AK639" s="5"/>
      <c r="AL639" s="5"/>
    </row>
    <row r="640" spans="1:38" ht="16">
      <c r="A640" s="151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8"/>
      <c r="Y640" s="33"/>
      <c r="Z640" s="33"/>
      <c r="AA640" s="33"/>
      <c r="AB640" s="33"/>
      <c r="AC640" s="33"/>
      <c r="AD640" s="8"/>
      <c r="AE640" s="40"/>
      <c r="AF640" s="40"/>
      <c r="AG640" s="40"/>
      <c r="AH640" s="40"/>
      <c r="AI640" s="40"/>
      <c r="AJ640" s="5"/>
      <c r="AK640" s="5"/>
      <c r="AL640" s="5"/>
    </row>
    <row r="641" spans="1:38" ht="16">
      <c r="A641" s="151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8"/>
      <c r="Y641" s="33"/>
      <c r="Z641" s="33"/>
      <c r="AA641" s="33"/>
      <c r="AB641" s="33"/>
      <c r="AC641" s="33"/>
      <c r="AD641" s="8"/>
      <c r="AE641" s="40"/>
      <c r="AF641" s="40"/>
      <c r="AG641" s="40"/>
      <c r="AH641" s="40"/>
      <c r="AI641" s="40"/>
      <c r="AJ641" s="5"/>
      <c r="AK641" s="5"/>
      <c r="AL641" s="5"/>
    </row>
    <row r="642" spans="1:38" ht="16">
      <c r="A642" s="151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8"/>
      <c r="Y642" s="33"/>
      <c r="Z642" s="33"/>
      <c r="AA642" s="33"/>
      <c r="AB642" s="33"/>
      <c r="AC642" s="33"/>
      <c r="AD642" s="8"/>
      <c r="AE642" s="40"/>
      <c r="AF642" s="40"/>
      <c r="AG642" s="40"/>
      <c r="AH642" s="40"/>
      <c r="AI642" s="40"/>
      <c r="AJ642" s="5"/>
      <c r="AK642" s="5"/>
      <c r="AL642" s="5"/>
    </row>
    <row r="643" spans="1:38" ht="16">
      <c r="A643" s="151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8"/>
      <c r="Y643" s="33"/>
      <c r="Z643" s="33"/>
      <c r="AA643" s="33"/>
      <c r="AB643" s="33"/>
      <c r="AC643" s="33"/>
      <c r="AD643" s="8"/>
      <c r="AE643" s="40"/>
      <c r="AF643" s="40"/>
      <c r="AG643" s="40"/>
      <c r="AH643" s="40"/>
      <c r="AI643" s="40"/>
      <c r="AJ643" s="5"/>
      <c r="AK643" s="5"/>
      <c r="AL643" s="5"/>
    </row>
    <row r="644" spans="1:38" ht="16">
      <c r="A644" s="151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8"/>
      <c r="Y644" s="33"/>
      <c r="Z644" s="33"/>
      <c r="AA644" s="33"/>
      <c r="AB644" s="33"/>
      <c r="AC644" s="33"/>
      <c r="AD644" s="8"/>
      <c r="AE644" s="40"/>
      <c r="AF644" s="40"/>
      <c r="AG644" s="40"/>
      <c r="AH644" s="40"/>
      <c r="AI644" s="40"/>
      <c r="AJ644" s="5"/>
      <c r="AK644" s="5"/>
      <c r="AL644" s="5"/>
    </row>
    <row r="645" spans="1:38" ht="16">
      <c r="A645" s="151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8"/>
      <c r="Y645" s="33"/>
      <c r="Z645" s="33"/>
      <c r="AA645" s="33"/>
      <c r="AB645" s="33"/>
      <c r="AC645" s="33"/>
      <c r="AD645" s="8"/>
      <c r="AE645" s="40"/>
      <c r="AF645" s="40"/>
      <c r="AG645" s="40"/>
      <c r="AH645" s="40"/>
      <c r="AI645" s="40"/>
      <c r="AJ645" s="5"/>
      <c r="AK645" s="5"/>
      <c r="AL645" s="5"/>
    </row>
    <row r="646" spans="1:38" ht="16">
      <c r="A646" s="151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8"/>
      <c r="Y646" s="33"/>
      <c r="Z646" s="33"/>
      <c r="AA646" s="33"/>
      <c r="AB646" s="33"/>
      <c r="AC646" s="33"/>
      <c r="AD646" s="8"/>
      <c r="AE646" s="40"/>
      <c r="AF646" s="40"/>
      <c r="AG646" s="40"/>
      <c r="AH646" s="40"/>
      <c r="AI646" s="40"/>
      <c r="AJ646" s="5"/>
      <c r="AK646" s="5"/>
      <c r="AL646" s="5"/>
    </row>
    <row r="647" spans="1:38" ht="16">
      <c r="A647" s="151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8"/>
      <c r="Y647" s="33"/>
      <c r="Z647" s="33"/>
      <c r="AA647" s="33"/>
      <c r="AB647" s="33"/>
      <c r="AC647" s="33"/>
      <c r="AD647" s="8"/>
      <c r="AE647" s="40"/>
      <c r="AF647" s="40"/>
      <c r="AG647" s="40"/>
      <c r="AH647" s="40"/>
      <c r="AI647" s="40"/>
      <c r="AJ647" s="5"/>
      <c r="AK647" s="5"/>
      <c r="AL647" s="5"/>
    </row>
    <row r="648" spans="1:38" ht="16">
      <c r="A648" s="151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8"/>
      <c r="Y648" s="33"/>
      <c r="Z648" s="33"/>
      <c r="AA648" s="33"/>
      <c r="AB648" s="33"/>
      <c r="AC648" s="33"/>
      <c r="AD648" s="8"/>
      <c r="AE648" s="40"/>
      <c r="AF648" s="40"/>
      <c r="AG648" s="40"/>
      <c r="AH648" s="40"/>
      <c r="AI648" s="40"/>
      <c r="AJ648" s="5"/>
      <c r="AK648" s="5"/>
      <c r="AL648" s="5"/>
    </row>
    <row r="649" spans="1:38" ht="16">
      <c r="A649" s="151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8"/>
      <c r="Y649" s="33"/>
      <c r="Z649" s="33"/>
      <c r="AA649" s="33"/>
      <c r="AB649" s="33"/>
      <c r="AC649" s="33"/>
      <c r="AD649" s="8"/>
      <c r="AE649" s="40"/>
      <c r="AF649" s="40"/>
      <c r="AG649" s="40"/>
      <c r="AH649" s="40"/>
      <c r="AI649" s="40"/>
      <c r="AJ649" s="5"/>
      <c r="AK649" s="5"/>
      <c r="AL649" s="5"/>
    </row>
    <row r="650" spans="1:38" ht="16">
      <c r="A650" s="151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8"/>
      <c r="Y650" s="33"/>
      <c r="Z650" s="33"/>
      <c r="AA650" s="33"/>
      <c r="AB650" s="33"/>
      <c r="AC650" s="33"/>
      <c r="AD650" s="8"/>
      <c r="AE650" s="40"/>
      <c r="AF650" s="40"/>
      <c r="AG650" s="40"/>
      <c r="AH650" s="40"/>
      <c r="AI650" s="40"/>
      <c r="AJ650" s="5"/>
      <c r="AK650" s="5"/>
      <c r="AL650" s="5"/>
    </row>
    <row r="651" spans="1:38" ht="16">
      <c r="A651" s="151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8"/>
      <c r="Y651" s="33"/>
      <c r="Z651" s="33"/>
      <c r="AA651" s="33"/>
      <c r="AB651" s="33"/>
      <c r="AC651" s="33"/>
      <c r="AD651" s="8"/>
      <c r="AE651" s="40"/>
      <c r="AF651" s="40"/>
      <c r="AG651" s="40"/>
      <c r="AH651" s="40"/>
      <c r="AI651" s="40"/>
      <c r="AJ651" s="5"/>
      <c r="AK651" s="5"/>
      <c r="AL651" s="5"/>
    </row>
    <row r="652" spans="1:38" ht="16">
      <c r="A652" s="151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8"/>
      <c r="Y652" s="33"/>
      <c r="Z652" s="33"/>
      <c r="AA652" s="33"/>
      <c r="AB652" s="33"/>
      <c r="AC652" s="33"/>
      <c r="AD652" s="8"/>
      <c r="AE652" s="40"/>
      <c r="AF652" s="40"/>
      <c r="AG652" s="40"/>
      <c r="AH652" s="40"/>
      <c r="AI652" s="40"/>
      <c r="AJ652" s="5"/>
      <c r="AK652" s="5"/>
      <c r="AL652" s="5"/>
    </row>
    <row r="653" spans="1:38" ht="16">
      <c r="A653" s="151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8"/>
      <c r="Y653" s="33"/>
      <c r="Z653" s="33"/>
      <c r="AA653" s="33"/>
      <c r="AB653" s="33"/>
      <c r="AC653" s="33"/>
      <c r="AD653" s="8"/>
      <c r="AE653" s="40"/>
      <c r="AF653" s="40"/>
      <c r="AG653" s="40"/>
      <c r="AH653" s="40"/>
      <c r="AI653" s="40"/>
      <c r="AJ653" s="5"/>
      <c r="AK653" s="5"/>
      <c r="AL653" s="5"/>
    </row>
    <row r="654" spans="1:38" ht="16">
      <c r="A654" s="151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8"/>
      <c r="Y654" s="33"/>
      <c r="Z654" s="33"/>
      <c r="AA654" s="33"/>
      <c r="AB654" s="33"/>
      <c r="AC654" s="33"/>
      <c r="AD654" s="8"/>
      <c r="AE654" s="40"/>
      <c r="AF654" s="40"/>
      <c r="AG654" s="40"/>
      <c r="AH654" s="40"/>
      <c r="AI654" s="40"/>
      <c r="AJ654" s="5"/>
      <c r="AK654" s="5"/>
      <c r="AL654" s="5"/>
    </row>
    <row r="655" spans="1:38" ht="16">
      <c r="A655" s="151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8"/>
      <c r="Y655" s="33"/>
      <c r="Z655" s="33"/>
      <c r="AA655" s="33"/>
      <c r="AB655" s="33"/>
      <c r="AC655" s="33"/>
      <c r="AD655" s="8"/>
      <c r="AE655" s="40"/>
      <c r="AF655" s="40"/>
      <c r="AG655" s="40"/>
      <c r="AH655" s="40"/>
      <c r="AI655" s="40"/>
      <c r="AJ655" s="5"/>
      <c r="AK655" s="5"/>
      <c r="AL655" s="5"/>
    </row>
    <row r="656" spans="1:38" ht="16">
      <c r="A656" s="151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8"/>
      <c r="Y656" s="33"/>
      <c r="Z656" s="33"/>
      <c r="AA656" s="33"/>
      <c r="AB656" s="33"/>
      <c r="AC656" s="33"/>
      <c r="AD656" s="8"/>
      <c r="AE656" s="40"/>
      <c r="AF656" s="40"/>
      <c r="AG656" s="40"/>
      <c r="AH656" s="40"/>
      <c r="AI656" s="40"/>
      <c r="AJ656" s="5"/>
      <c r="AK656" s="5"/>
      <c r="AL656" s="5"/>
    </row>
    <row r="657" spans="1:38" ht="16">
      <c r="A657" s="151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8"/>
      <c r="Y657" s="33"/>
      <c r="Z657" s="33"/>
      <c r="AA657" s="33"/>
      <c r="AB657" s="33"/>
      <c r="AC657" s="33"/>
      <c r="AD657" s="8"/>
      <c r="AE657" s="40"/>
      <c r="AF657" s="40"/>
      <c r="AG657" s="40"/>
      <c r="AH657" s="40"/>
      <c r="AI657" s="40"/>
      <c r="AJ657" s="5"/>
      <c r="AK657" s="5"/>
      <c r="AL657" s="5"/>
    </row>
    <row r="658" spans="1:38" ht="16">
      <c r="A658" s="151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8"/>
      <c r="Y658" s="33"/>
      <c r="Z658" s="33"/>
      <c r="AA658" s="33"/>
      <c r="AB658" s="33"/>
      <c r="AC658" s="33"/>
      <c r="AD658" s="8"/>
      <c r="AE658" s="40"/>
      <c r="AF658" s="40"/>
      <c r="AG658" s="40"/>
      <c r="AH658" s="40"/>
      <c r="AI658" s="40"/>
      <c r="AJ658" s="5"/>
      <c r="AK658" s="5"/>
      <c r="AL658" s="5"/>
    </row>
    <row r="659" spans="1:38" ht="16">
      <c r="A659" s="151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8"/>
      <c r="Y659" s="33"/>
      <c r="Z659" s="33"/>
      <c r="AA659" s="33"/>
      <c r="AB659" s="33"/>
      <c r="AC659" s="33"/>
      <c r="AD659" s="8"/>
      <c r="AE659" s="40"/>
      <c r="AF659" s="40"/>
      <c r="AG659" s="40"/>
      <c r="AH659" s="40"/>
      <c r="AI659" s="40"/>
      <c r="AJ659" s="5"/>
      <c r="AK659" s="5"/>
      <c r="AL659" s="5"/>
    </row>
    <row r="660" spans="1:38" ht="16">
      <c r="A660" s="151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8"/>
      <c r="Y660" s="33"/>
      <c r="Z660" s="33"/>
      <c r="AA660" s="33"/>
      <c r="AB660" s="33"/>
      <c r="AC660" s="33"/>
      <c r="AD660" s="8"/>
      <c r="AE660" s="40"/>
      <c r="AF660" s="40"/>
      <c r="AG660" s="40"/>
      <c r="AH660" s="40"/>
      <c r="AI660" s="40"/>
      <c r="AJ660" s="5"/>
      <c r="AK660" s="5"/>
      <c r="AL660" s="5"/>
    </row>
    <row r="661" spans="1:38" ht="16">
      <c r="A661" s="151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8"/>
      <c r="Y661" s="33"/>
      <c r="Z661" s="33"/>
      <c r="AA661" s="33"/>
      <c r="AB661" s="33"/>
      <c r="AC661" s="33"/>
      <c r="AD661" s="8"/>
      <c r="AE661" s="40"/>
      <c r="AF661" s="40"/>
      <c r="AG661" s="40"/>
      <c r="AH661" s="40"/>
      <c r="AI661" s="40"/>
      <c r="AJ661" s="5"/>
      <c r="AK661" s="5"/>
      <c r="AL661" s="5"/>
    </row>
    <row r="662" spans="1:38" ht="16">
      <c r="A662" s="151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8"/>
      <c r="Y662" s="33"/>
      <c r="Z662" s="33"/>
      <c r="AA662" s="33"/>
      <c r="AB662" s="33"/>
      <c r="AC662" s="33"/>
      <c r="AD662" s="8"/>
      <c r="AE662" s="40"/>
      <c r="AF662" s="40"/>
      <c r="AG662" s="40"/>
      <c r="AH662" s="40"/>
      <c r="AI662" s="40"/>
      <c r="AJ662" s="5"/>
      <c r="AK662" s="5"/>
      <c r="AL662" s="5"/>
    </row>
    <row r="663" spans="1:38" ht="16">
      <c r="A663" s="151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8"/>
      <c r="Y663" s="33"/>
      <c r="Z663" s="33"/>
      <c r="AA663" s="33"/>
      <c r="AB663" s="33"/>
      <c r="AC663" s="33"/>
      <c r="AD663" s="8"/>
      <c r="AE663" s="40"/>
      <c r="AF663" s="40"/>
      <c r="AG663" s="40"/>
      <c r="AH663" s="40"/>
      <c r="AI663" s="40"/>
      <c r="AJ663" s="5"/>
      <c r="AK663" s="5"/>
      <c r="AL663" s="5"/>
    </row>
    <row r="664" spans="1:38" ht="16">
      <c r="A664" s="151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8"/>
      <c r="Y664" s="33"/>
      <c r="Z664" s="33"/>
      <c r="AA664" s="33"/>
      <c r="AB664" s="33"/>
      <c r="AC664" s="33"/>
      <c r="AD664" s="8"/>
      <c r="AE664" s="40"/>
      <c r="AF664" s="40"/>
      <c r="AG664" s="40"/>
      <c r="AH664" s="40"/>
      <c r="AI664" s="40"/>
      <c r="AJ664" s="5"/>
      <c r="AK664" s="5"/>
      <c r="AL664" s="5"/>
    </row>
    <row r="665" spans="1:38" ht="16">
      <c r="A665" s="151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8"/>
      <c r="Y665" s="33"/>
      <c r="Z665" s="33"/>
      <c r="AA665" s="33"/>
      <c r="AB665" s="33"/>
      <c r="AC665" s="33"/>
      <c r="AD665" s="8"/>
      <c r="AE665" s="40"/>
      <c r="AF665" s="40"/>
      <c r="AG665" s="40"/>
      <c r="AH665" s="40"/>
      <c r="AI665" s="40"/>
      <c r="AJ665" s="5"/>
      <c r="AK665" s="5"/>
      <c r="AL665" s="5"/>
    </row>
    <row r="666" spans="1:38" ht="16">
      <c r="A666" s="151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8"/>
      <c r="Y666" s="33"/>
      <c r="Z666" s="33"/>
      <c r="AA666" s="33"/>
      <c r="AB666" s="33"/>
      <c r="AC666" s="33"/>
      <c r="AD666" s="8"/>
      <c r="AE666" s="40"/>
      <c r="AF666" s="40"/>
      <c r="AG666" s="40"/>
      <c r="AH666" s="40"/>
      <c r="AI666" s="40"/>
      <c r="AJ666" s="5"/>
      <c r="AK666" s="5"/>
      <c r="AL666" s="5"/>
    </row>
    <row r="667" spans="1:38" ht="16">
      <c r="A667" s="151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8"/>
      <c r="Y667" s="33"/>
      <c r="Z667" s="33"/>
      <c r="AA667" s="33"/>
      <c r="AB667" s="33"/>
      <c r="AC667" s="33"/>
      <c r="AD667" s="8"/>
      <c r="AE667" s="40"/>
      <c r="AF667" s="40"/>
      <c r="AG667" s="40"/>
      <c r="AH667" s="40"/>
      <c r="AI667" s="40"/>
      <c r="AJ667" s="5"/>
      <c r="AK667" s="5"/>
      <c r="AL667" s="5"/>
    </row>
    <row r="668" spans="1:38" ht="16">
      <c r="A668" s="151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8"/>
      <c r="Y668" s="33"/>
      <c r="Z668" s="33"/>
      <c r="AA668" s="33"/>
      <c r="AB668" s="33"/>
      <c r="AC668" s="33"/>
      <c r="AD668" s="8"/>
      <c r="AE668" s="40"/>
      <c r="AF668" s="40"/>
      <c r="AG668" s="40"/>
      <c r="AH668" s="40"/>
      <c r="AI668" s="40"/>
      <c r="AJ668" s="5"/>
      <c r="AK668" s="5"/>
      <c r="AL668" s="5"/>
    </row>
    <row r="669" spans="1:38" ht="16">
      <c r="A669" s="151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8"/>
      <c r="Y669" s="33"/>
      <c r="Z669" s="33"/>
      <c r="AA669" s="33"/>
      <c r="AB669" s="33"/>
      <c r="AC669" s="33"/>
      <c r="AD669" s="8"/>
      <c r="AE669" s="40"/>
      <c r="AF669" s="40"/>
      <c r="AG669" s="40"/>
      <c r="AH669" s="40"/>
      <c r="AI669" s="40"/>
      <c r="AJ669" s="5"/>
      <c r="AK669" s="5"/>
      <c r="AL669" s="5"/>
    </row>
    <row r="670" spans="1:38" ht="16">
      <c r="A670" s="151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8"/>
      <c r="Y670" s="33"/>
      <c r="Z670" s="33"/>
      <c r="AA670" s="33"/>
      <c r="AB670" s="33"/>
      <c r="AC670" s="33"/>
      <c r="AD670" s="8"/>
      <c r="AE670" s="40"/>
      <c r="AF670" s="40"/>
      <c r="AG670" s="40"/>
      <c r="AH670" s="40"/>
      <c r="AI670" s="40"/>
      <c r="AJ670" s="5"/>
      <c r="AK670" s="5"/>
      <c r="AL670" s="5"/>
    </row>
    <row r="671" spans="1:38" ht="16">
      <c r="A671" s="151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8"/>
      <c r="Y671" s="33"/>
      <c r="Z671" s="33"/>
      <c r="AA671" s="33"/>
      <c r="AB671" s="33"/>
      <c r="AC671" s="33"/>
      <c r="AD671" s="8"/>
      <c r="AE671" s="40"/>
      <c r="AF671" s="40"/>
      <c r="AG671" s="40"/>
      <c r="AH671" s="40"/>
      <c r="AI671" s="40"/>
      <c r="AJ671" s="5"/>
      <c r="AK671" s="5"/>
      <c r="AL671" s="5"/>
    </row>
    <row r="672" spans="1:38" ht="16">
      <c r="A672" s="151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8"/>
      <c r="Y672" s="33"/>
      <c r="Z672" s="33"/>
      <c r="AA672" s="33"/>
      <c r="AB672" s="33"/>
      <c r="AC672" s="33"/>
      <c r="AD672" s="8"/>
      <c r="AE672" s="40"/>
      <c r="AF672" s="40"/>
      <c r="AG672" s="40"/>
      <c r="AH672" s="40"/>
      <c r="AI672" s="40"/>
      <c r="AJ672" s="5"/>
      <c r="AK672" s="5"/>
      <c r="AL672" s="5"/>
    </row>
    <row r="673" spans="1:38" ht="16">
      <c r="A673" s="151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8"/>
      <c r="Y673" s="33"/>
      <c r="Z673" s="33"/>
      <c r="AA673" s="33"/>
      <c r="AB673" s="33"/>
      <c r="AC673" s="33"/>
      <c r="AD673" s="8"/>
      <c r="AE673" s="40"/>
      <c r="AF673" s="40"/>
      <c r="AG673" s="40"/>
      <c r="AH673" s="40"/>
      <c r="AI673" s="40"/>
      <c r="AJ673" s="5"/>
      <c r="AK673" s="5"/>
      <c r="AL673" s="5"/>
    </row>
    <row r="674" spans="1:38" ht="16">
      <c r="A674" s="151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8"/>
      <c r="Y674" s="33"/>
      <c r="Z674" s="33"/>
      <c r="AA674" s="33"/>
      <c r="AB674" s="33"/>
      <c r="AC674" s="33"/>
      <c r="AD674" s="8"/>
      <c r="AE674" s="40"/>
      <c r="AF674" s="40"/>
      <c r="AG674" s="40"/>
      <c r="AH674" s="40"/>
      <c r="AI674" s="40"/>
      <c r="AJ674" s="5"/>
      <c r="AK674" s="5"/>
      <c r="AL674" s="5"/>
    </row>
    <row r="675" spans="1:38" ht="16">
      <c r="A675" s="151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8"/>
      <c r="Y675" s="33"/>
      <c r="Z675" s="33"/>
      <c r="AA675" s="33"/>
      <c r="AB675" s="33"/>
      <c r="AC675" s="33"/>
      <c r="AD675" s="8"/>
      <c r="AE675" s="40"/>
      <c r="AF675" s="40"/>
      <c r="AG675" s="40"/>
      <c r="AH675" s="40"/>
      <c r="AI675" s="40"/>
      <c r="AJ675" s="5"/>
      <c r="AK675" s="5"/>
      <c r="AL675" s="5"/>
    </row>
    <row r="676" spans="1:38" ht="16">
      <c r="A676" s="151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8"/>
      <c r="Y676" s="33"/>
      <c r="Z676" s="33"/>
      <c r="AA676" s="33"/>
      <c r="AB676" s="33"/>
      <c r="AC676" s="33"/>
      <c r="AD676" s="8"/>
      <c r="AE676" s="40"/>
      <c r="AF676" s="40"/>
      <c r="AG676" s="40"/>
      <c r="AH676" s="40"/>
      <c r="AI676" s="40"/>
      <c r="AJ676" s="5"/>
      <c r="AK676" s="5"/>
      <c r="AL676" s="5"/>
    </row>
    <row r="677" spans="1:38" ht="16">
      <c r="A677" s="151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8"/>
      <c r="Y677" s="33"/>
      <c r="Z677" s="33"/>
      <c r="AA677" s="33"/>
      <c r="AB677" s="33"/>
      <c r="AC677" s="33"/>
      <c r="AD677" s="8"/>
      <c r="AE677" s="40"/>
      <c r="AF677" s="40"/>
      <c r="AG677" s="40"/>
      <c r="AH677" s="40"/>
      <c r="AI677" s="40"/>
      <c r="AJ677" s="5"/>
      <c r="AK677" s="5"/>
      <c r="AL677" s="5"/>
    </row>
    <row r="678" spans="1:38" ht="16">
      <c r="A678" s="151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8"/>
      <c r="Y678" s="33"/>
      <c r="Z678" s="33"/>
      <c r="AA678" s="33"/>
      <c r="AB678" s="33"/>
      <c r="AC678" s="33"/>
      <c r="AD678" s="8"/>
      <c r="AE678" s="40"/>
      <c r="AF678" s="40"/>
      <c r="AG678" s="40"/>
      <c r="AH678" s="40"/>
      <c r="AI678" s="40"/>
      <c r="AJ678" s="5"/>
      <c r="AK678" s="5"/>
      <c r="AL678" s="5"/>
    </row>
    <row r="679" spans="1:38" ht="16">
      <c r="A679" s="151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8"/>
      <c r="Y679" s="33"/>
      <c r="Z679" s="33"/>
      <c r="AA679" s="33"/>
      <c r="AB679" s="33"/>
      <c r="AC679" s="33"/>
      <c r="AD679" s="8"/>
      <c r="AE679" s="40"/>
      <c r="AF679" s="40"/>
      <c r="AG679" s="40"/>
      <c r="AH679" s="40"/>
      <c r="AI679" s="40"/>
      <c r="AJ679" s="5"/>
      <c r="AK679" s="5"/>
      <c r="AL679" s="5"/>
    </row>
    <row r="680" spans="1:38" ht="16">
      <c r="A680" s="151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8"/>
      <c r="Y680" s="33"/>
      <c r="Z680" s="33"/>
      <c r="AA680" s="33"/>
      <c r="AB680" s="33"/>
      <c r="AC680" s="33"/>
      <c r="AD680" s="8"/>
      <c r="AE680" s="40"/>
      <c r="AF680" s="40"/>
      <c r="AG680" s="40"/>
      <c r="AH680" s="40"/>
      <c r="AI680" s="40"/>
      <c r="AJ680" s="5"/>
      <c r="AK680" s="5"/>
      <c r="AL680" s="5"/>
    </row>
    <row r="681" spans="1:38" ht="16">
      <c r="A681" s="151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8"/>
      <c r="Y681" s="33"/>
      <c r="Z681" s="33"/>
      <c r="AA681" s="33"/>
      <c r="AB681" s="33"/>
      <c r="AC681" s="33"/>
      <c r="AD681" s="8"/>
      <c r="AE681" s="40"/>
      <c r="AF681" s="40"/>
      <c r="AG681" s="40"/>
      <c r="AH681" s="40"/>
      <c r="AI681" s="40"/>
      <c r="AJ681" s="5"/>
      <c r="AK681" s="5"/>
      <c r="AL681" s="5"/>
    </row>
    <row r="682" spans="1:38" ht="16">
      <c r="A682" s="151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8"/>
      <c r="Y682" s="33"/>
      <c r="Z682" s="33"/>
      <c r="AA682" s="33"/>
      <c r="AB682" s="33"/>
      <c r="AC682" s="33"/>
      <c r="AD682" s="8"/>
      <c r="AE682" s="40"/>
      <c r="AF682" s="40"/>
      <c r="AG682" s="40"/>
      <c r="AH682" s="40"/>
      <c r="AI682" s="40"/>
      <c r="AJ682" s="5"/>
      <c r="AK682" s="5"/>
      <c r="AL682" s="5"/>
    </row>
    <row r="683" spans="1:38" ht="16">
      <c r="A683" s="151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8"/>
      <c r="Y683" s="33"/>
      <c r="Z683" s="33"/>
      <c r="AA683" s="33"/>
      <c r="AB683" s="33"/>
      <c r="AC683" s="33"/>
      <c r="AD683" s="8"/>
      <c r="AE683" s="40"/>
      <c r="AF683" s="40"/>
      <c r="AG683" s="40"/>
      <c r="AH683" s="40"/>
      <c r="AI683" s="40"/>
      <c r="AJ683" s="5"/>
      <c r="AK683" s="5"/>
      <c r="AL683" s="5"/>
    </row>
    <row r="684" spans="1:38" ht="16">
      <c r="A684" s="151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8"/>
      <c r="Y684" s="33"/>
      <c r="Z684" s="33"/>
      <c r="AA684" s="33"/>
      <c r="AB684" s="33"/>
      <c r="AC684" s="33"/>
      <c r="AD684" s="8"/>
      <c r="AE684" s="40"/>
      <c r="AF684" s="40"/>
      <c r="AG684" s="40"/>
      <c r="AH684" s="40"/>
      <c r="AI684" s="40"/>
      <c r="AJ684" s="5"/>
      <c r="AK684" s="5"/>
      <c r="AL684" s="5"/>
    </row>
    <row r="685" spans="1:38" ht="16">
      <c r="A685" s="151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8"/>
      <c r="Y685" s="33"/>
      <c r="Z685" s="33"/>
      <c r="AA685" s="33"/>
      <c r="AB685" s="33"/>
      <c r="AC685" s="33"/>
      <c r="AD685" s="8"/>
      <c r="AE685" s="40"/>
      <c r="AF685" s="40"/>
      <c r="AG685" s="40"/>
      <c r="AH685" s="40"/>
      <c r="AI685" s="40"/>
      <c r="AJ685" s="5"/>
      <c r="AK685" s="5"/>
      <c r="AL685" s="5"/>
    </row>
    <row r="686" spans="1:38" ht="16">
      <c r="A686" s="151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8"/>
      <c r="Y686" s="33"/>
      <c r="Z686" s="33"/>
      <c r="AA686" s="33"/>
      <c r="AB686" s="33"/>
      <c r="AC686" s="33"/>
      <c r="AD686" s="8"/>
      <c r="AE686" s="40"/>
      <c r="AF686" s="40"/>
      <c r="AG686" s="40"/>
      <c r="AH686" s="40"/>
      <c r="AI686" s="40"/>
      <c r="AJ686" s="5"/>
      <c r="AK686" s="5"/>
      <c r="AL686" s="5"/>
    </row>
    <row r="687" spans="1:38" ht="16">
      <c r="A687" s="151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8"/>
      <c r="Y687" s="33"/>
      <c r="Z687" s="33"/>
      <c r="AA687" s="33"/>
      <c r="AB687" s="33"/>
      <c r="AC687" s="33"/>
      <c r="AD687" s="8"/>
      <c r="AE687" s="40"/>
      <c r="AF687" s="40"/>
      <c r="AG687" s="40"/>
      <c r="AH687" s="40"/>
      <c r="AI687" s="40"/>
      <c r="AJ687" s="5"/>
      <c r="AK687" s="5"/>
      <c r="AL687" s="5"/>
    </row>
    <row r="688" spans="1:38" ht="16">
      <c r="A688" s="151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8"/>
      <c r="Y688" s="33"/>
      <c r="Z688" s="33"/>
      <c r="AA688" s="33"/>
      <c r="AB688" s="33"/>
      <c r="AC688" s="33"/>
      <c r="AD688" s="8"/>
      <c r="AE688" s="40"/>
      <c r="AF688" s="40"/>
      <c r="AG688" s="40"/>
      <c r="AH688" s="40"/>
      <c r="AI688" s="40"/>
      <c r="AJ688" s="5"/>
      <c r="AK688" s="5"/>
      <c r="AL688" s="5"/>
    </row>
    <row r="689" spans="1:38" ht="16">
      <c r="A689" s="151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8"/>
      <c r="Y689" s="33"/>
      <c r="Z689" s="33"/>
      <c r="AA689" s="33"/>
      <c r="AB689" s="33"/>
      <c r="AC689" s="33"/>
      <c r="AD689" s="8"/>
      <c r="AE689" s="40"/>
      <c r="AF689" s="40"/>
      <c r="AG689" s="40"/>
      <c r="AH689" s="40"/>
      <c r="AI689" s="40"/>
      <c r="AJ689" s="5"/>
      <c r="AK689" s="5"/>
      <c r="AL689" s="5"/>
    </row>
    <row r="690" spans="1:38" ht="16">
      <c r="A690" s="151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8"/>
      <c r="Y690" s="33"/>
      <c r="Z690" s="33"/>
      <c r="AA690" s="33"/>
      <c r="AB690" s="33"/>
      <c r="AC690" s="33"/>
      <c r="AD690" s="8"/>
      <c r="AE690" s="40"/>
      <c r="AF690" s="40"/>
      <c r="AG690" s="40"/>
      <c r="AH690" s="40"/>
      <c r="AI690" s="40"/>
      <c r="AJ690" s="5"/>
      <c r="AK690" s="5"/>
      <c r="AL690" s="5"/>
    </row>
    <row r="691" spans="1:38" ht="16">
      <c r="A691" s="151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8"/>
      <c r="Y691" s="33"/>
      <c r="Z691" s="33"/>
      <c r="AA691" s="33"/>
      <c r="AB691" s="33"/>
      <c r="AC691" s="33"/>
      <c r="AD691" s="8"/>
      <c r="AE691" s="40"/>
      <c r="AF691" s="40"/>
      <c r="AG691" s="40"/>
      <c r="AH691" s="40"/>
      <c r="AI691" s="40"/>
      <c r="AJ691" s="5"/>
      <c r="AK691" s="5"/>
      <c r="AL691" s="5"/>
    </row>
    <row r="692" spans="1:38" ht="16">
      <c r="A692" s="151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8"/>
      <c r="Y692" s="33"/>
      <c r="Z692" s="33"/>
      <c r="AA692" s="33"/>
      <c r="AB692" s="33"/>
      <c r="AC692" s="33"/>
      <c r="AD692" s="8"/>
      <c r="AE692" s="40"/>
      <c r="AF692" s="40"/>
      <c r="AG692" s="40"/>
      <c r="AH692" s="40"/>
      <c r="AI692" s="40"/>
      <c r="AJ692" s="5"/>
      <c r="AK692" s="5"/>
      <c r="AL692" s="5"/>
    </row>
    <row r="693" spans="1:38" ht="16">
      <c r="A693" s="151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8"/>
      <c r="Y693" s="33"/>
      <c r="Z693" s="33"/>
      <c r="AA693" s="33"/>
      <c r="AB693" s="33"/>
      <c r="AC693" s="33"/>
      <c r="AD693" s="8"/>
      <c r="AE693" s="40"/>
      <c r="AF693" s="40"/>
      <c r="AG693" s="40"/>
      <c r="AH693" s="40"/>
      <c r="AI693" s="40"/>
      <c r="AJ693" s="5"/>
      <c r="AK693" s="5"/>
      <c r="AL693" s="5"/>
    </row>
    <row r="694" spans="1:38" ht="16">
      <c r="A694" s="151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8"/>
      <c r="Y694" s="33"/>
      <c r="Z694" s="33"/>
      <c r="AA694" s="33"/>
      <c r="AB694" s="33"/>
      <c r="AC694" s="33"/>
      <c r="AD694" s="8"/>
      <c r="AE694" s="40"/>
      <c r="AF694" s="40"/>
      <c r="AG694" s="40"/>
      <c r="AH694" s="40"/>
      <c r="AI694" s="40"/>
      <c r="AJ694" s="5"/>
      <c r="AK694" s="5"/>
      <c r="AL694" s="5"/>
    </row>
    <row r="695" spans="1:38" ht="16">
      <c r="A695" s="151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8"/>
      <c r="Y695" s="33"/>
      <c r="Z695" s="33"/>
      <c r="AA695" s="33"/>
      <c r="AB695" s="33"/>
      <c r="AC695" s="33"/>
      <c r="AD695" s="8"/>
      <c r="AE695" s="40"/>
      <c r="AF695" s="40"/>
      <c r="AG695" s="40"/>
      <c r="AH695" s="40"/>
      <c r="AI695" s="40"/>
      <c r="AJ695" s="5"/>
      <c r="AK695" s="5"/>
      <c r="AL695" s="5"/>
    </row>
    <row r="696" spans="1:38" ht="16">
      <c r="A696" s="151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8"/>
      <c r="Y696" s="33"/>
      <c r="Z696" s="33"/>
      <c r="AA696" s="33"/>
      <c r="AB696" s="33"/>
      <c r="AC696" s="33"/>
      <c r="AD696" s="8"/>
      <c r="AE696" s="40"/>
      <c r="AF696" s="40"/>
      <c r="AG696" s="40"/>
      <c r="AH696" s="40"/>
      <c r="AI696" s="40"/>
      <c r="AJ696" s="5"/>
      <c r="AK696" s="5"/>
      <c r="AL696" s="5"/>
    </row>
    <row r="697" spans="1:38" ht="16">
      <c r="A697" s="151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8"/>
      <c r="Y697" s="33"/>
      <c r="Z697" s="33"/>
      <c r="AA697" s="33"/>
      <c r="AB697" s="33"/>
      <c r="AC697" s="33"/>
      <c r="AD697" s="8"/>
      <c r="AE697" s="40"/>
      <c r="AF697" s="40"/>
      <c r="AG697" s="40"/>
      <c r="AH697" s="40"/>
      <c r="AI697" s="40"/>
      <c r="AJ697" s="5"/>
      <c r="AK697" s="5"/>
      <c r="AL697" s="5"/>
    </row>
    <row r="698" spans="1:38" ht="16">
      <c r="A698" s="151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8"/>
      <c r="Y698" s="33"/>
      <c r="Z698" s="33"/>
      <c r="AA698" s="33"/>
      <c r="AB698" s="33"/>
      <c r="AC698" s="33"/>
      <c r="AD698" s="8"/>
      <c r="AE698" s="40"/>
      <c r="AF698" s="40"/>
      <c r="AG698" s="40"/>
      <c r="AH698" s="40"/>
      <c r="AI698" s="40"/>
      <c r="AJ698" s="5"/>
      <c r="AK698" s="5"/>
      <c r="AL698" s="5"/>
    </row>
    <row r="699" spans="1:38" ht="16">
      <c r="A699" s="151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8"/>
      <c r="Y699" s="33"/>
      <c r="Z699" s="33"/>
      <c r="AA699" s="33"/>
      <c r="AB699" s="33"/>
      <c r="AC699" s="33"/>
      <c r="AD699" s="8"/>
      <c r="AE699" s="40"/>
      <c r="AF699" s="40"/>
      <c r="AG699" s="40"/>
      <c r="AH699" s="40"/>
      <c r="AI699" s="40"/>
      <c r="AJ699" s="5"/>
      <c r="AK699" s="5"/>
      <c r="AL699" s="5"/>
    </row>
    <row r="700" spans="1:38" ht="16">
      <c r="A700" s="151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8"/>
      <c r="Y700" s="33"/>
      <c r="Z700" s="33"/>
      <c r="AA700" s="33"/>
      <c r="AB700" s="33"/>
      <c r="AC700" s="33"/>
      <c r="AD700" s="8"/>
      <c r="AE700" s="40"/>
      <c r="AF700" s="40"/>
      <c r="AG700" s="40"/>
      <c r="AH700" s="40"/>
      <c r="AI700" s="40"/>
      <c r="AJ700" s="5"/>
      <c r="AK700" s="5"/>
      <c r="AL700" s="5"/>
    </row>
    <row r="701" spans="1:38" ht="16">
      <c r="A701" s="151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8"/>
      <c r="Y701" s="33"/>
      <c r="Z701" s="33"/>
      <c r="AA701" s="33"/>
      <c r="AB701" s="33"/>
      <c r="AC701" s="33"/>
      <c r="AD701" s="8"/>
      <c r="AE701" s="40"/>
      <c r="AF701" s="40"/>
      <c r="AG701" s="40"/>
      <c r="AH701" s="40"/>
      <c r="AI701" s="40"/>
      <c r="AJ701" s="5"/>
      <c r="AK701" s="5"/>
      <c r="AL701" s="5"/>
    </row>
    <row r="702" spans="1:38" ht="16">
      <c r="A702" s="151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8"/>
      <c r="Y702" s="33"/>
      <c r="Z702" s="33"/>
      <c r="AA702" s="33"/>
      <c r="AB702" s="33"/>
      <c r="AC702" s="33"/>
      <c r="AD702" s="8"/>
      <c r="AE702" s="40"/>
      <c r="AF702" s="40"/>
      <c r="AG702" s="40"/>
      <c r="AH702" s="40"/>
      <c r="AI702" s="40"/>
      <c r="AJ702" s="5"/>
      <c r="AK702" s="5"/>
      <c r="AL702" s="5"/>
    </row>
    <row r="703" spans="1:38" ht="16">
      <c r="A703" s="151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8"/>
      <c r="Y703" s="33"/>
      <c r="Z703" s="33"/>
      <c r="AA703" s="33"/>
      <c r="AB703" s="33"/>
      <c r="AC703" s="33"/>
      <c r="AD703" s="8"/>
      <c r="AE703" s="40"/>
      <c r="AF703" s="40"/>
      <c r="AG703" s="40"/>
      <c r="AH703" s="40"/>
      <c r="AI703" s="40"/>
      <c r="AJ703" s="5"/>
      <c r="AK703" s="5"/>
      <c r="AL703" s="5"/>
    </row>
    <row r="704" spans="1:38" ht="16">
      <c r="A704" s="151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8"/>
      <c r="Y704" s="33"/>
      <c r="Z704" s="33"/>
      <c r="AA704" s="33"/>
      <c r="AB704" s="33"/>
      <c r="AC704" s="33"/>
      <c r="AD704" s="8"/>
      <c r="AE704" s="40"/>
      <c r="AF704" s="40"/>
      <c r="AG704" s="40"/>
      <c r="AH704" s="40"/>
      <c r="AI704" s="40"/>
      <c r="AJ704" s="5"/>
      <c r="AK704" s="5"/>
      <c r="AL704" s="5"/>
    </row>
    <row r="705" spans="1:38" ht="16">
      <c r="A705" s="151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8"/>
      <c r="Y705" s="33"/>
      <c r="Z705" s="33"/>
      <c r="AA705" s="33"/>
      <c r="AB705" s="33"/>
      <c r="AC705" s="33"/>
      <c r="AD705" s="8"/>
      <c r="AE705" s="40"/>
      <c r="AF705" s="40"/>
      <c r="AG705" s="40"/>
      <c r="AH705" s="40"/>
      <c r="AI705" s="40"/>
      <c r="AJ705" s="5"/>
      <c r="AK705" s="5"/>
      <c r="AL705" s="5"/>
    </row>
    <row r="706" spans="1:38" ht="16">
      <c r="A706" s="151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8"/>
      <c r="Y706" s="33"/>
      <c r="Z706" s="33"/>
      <c r="AA706" s="33"/>
      <c r="AB706" s="33"/>
      <c r="AC706" s="33"/>
      <c r="AD706" s="8"/>
      <c r="AE706" s="40"/>
      <c r="AF706" s="40"/>
      <c r="AG706" s="40"/>
      <c r="AH706" s="40"/>
      <c r="AI706" s="40"/>
      <c r="AJ706" s="5"/>
      <c r="AK706" s="5"/>
      <c r="AL706" s="5"/>
    </row>
    <row r="707" spans="1:38" ht="16">
      <c r="A707" s="151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8"/>
      <c r="Y707" s="33"/>
      <c r="Z707" s="33"/>
      <c r="AA707" s="33"/>
      <c r="AB707" s="33"/>
      <c r="AC707" s="33"/>
      <c r="AD707" s="8"/>
      <c r="AE707" s="40"/>
      <c r="AF707" s="40"/>
      <c r="AG707" s="40"/>
      <c r="AH707" s="40"/>
      <c r="AI707" s="40"/>
      <c r="AJ707" s="5"/>
      <c r="AK707" s="5"/>
      <c r="AL707" s="5"/>
    </row>
    <row r="708" spans="1:38" ht="16">
      <c r="A708" s="151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8"/>
      <c r="Y708" s="33"/>
      <c r="Z708" s="33"/>
      <c r="AA708" s="33"/>
      <c r="AB708" s="33"/>
      <c r="AC708" s="33"/>
      <c r="AD708" s="8"/>
      <c r="AE708" s="40"/>
      <c r="AF708" s="40"/>
      <c r="AG708" s="40"/>
      <c r="AH708" s="40"/>
      <c r="AI708" s="40"/>
      <c r="AJ708" s="5"/>
      <c r="AK708" s="5"/>
      <c r="AL708" s="5"/>
    </row>
    <row r="709" spans="1:38" ht="16">
      <c r="A709" s="151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8"/>
      <c r="Y709" s="33"/>
      <c r="Z709" s="33"/>
      <c r="AA709" s="33"/>
      <c r="AB709" s="33"/>
      <c r="AC709" s="33"/>
      <c r="AD709" s="8"/>
      <c r="AE709" s="40"/>
      <c r="AF709" s="40"/>
      <c r="AG709" s="40"/>
      <c r="AH709" s="40"/>
      <c r="AI709" s="40"/>
      <c r="AJ709" s="5"/>
      <c r="AK709" s="5"/>
      <c r="AL709" s="5"/>
    </row>
    <row r="710" spans="1:38" ht="16">
      <c r="A710" s="151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8"/>
      <c r="Y710" s="33"/>
      <c r="Z710" s="33"/>
      <c r="AA710" s="33"/>
      <c r="AB710" s="33"/>
      <c r="AC710" s="33"/>
      <c r="AD710" s="8"/>
      <c r="AE710" s="40"/>
      <c r="AF710" s="40"/>
      <c r="AG710" s="40"/>
      <c r="AH710" s="40"/>
      <c r="AI710" s="40"/>
      <c r="AJ710" s="5"/>
      <c r="AK710" s="5"/>
      <c r="AL710" s="5"/>
    </row>
    <row r="711" spans="1:38" ht="16">
      <c r="A711" s="151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8"/>
      <c r="Y711" s="33"/>
      <c r="Z711" s="33"/>
      <c r="AA711" s="33"/>
      <c r="AB711" s="33"/>
      <c r="AC711" s="33"/>
      <c r="AD711" s="8"/>
      <c r="AE711" s="40"/>
      <c r="AF711" s="40"/>
      <c r="AG711" s="40"/>
      <c r="AH711" s="40"/>
      <c r="AI711" s="40"/>
      <c r="AJ711" s="5"/>
      <c r="AK711" s="5"/>
      <c r="AL711" s="5"/>
    </row>
    <row r="712" spans="1:38" ht="16">
      <c r="A712" s="151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8"/>
      <c r="Y712" s="33"/>
      <c r="Z712" s="33"/>
      <c r="AA712" s="33"/>
      <c r="AB712" s="33"/>
      <c r="AC712" s="33"/>
      <c r="AD712" s="8"/>
      <c r="AE712" s="40"/>
      <c r="AF712" s="40"/>
      <c r="AG712" s="40"/>
      <c r="AH712" s="40"/>
      <c r="AI712" s="40"/>
      <c r="AJ712" s="5"/>
      <c r="AK712" s="5"/>
      <c r="AL712" s="5"/>
    </row>
    <row r="713" spans="1:38" ht="16">
      <c r="A713" s="151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8"/>
      <c r="Y713" s="33"/>
      <c r="Z713" s="33"/>
      <c r="AA713" s="33"/>
      <c r="AB713" s="33"/>
      <c r="AC713" s="33"/>
      <c r="AD713" s="8"/>
      <c r="AE713" s="40"/>
      <c r="AF713" s="40"/>
      <c r="AG713" s="40"/>
      <c r="AH713" s="40"/>
      <c r="AI713" s="40"/>
      <c r="AJ713" s="5"/>
      <c r="AK713" s="5"/>
      <c r="AL713" s="5"/>
    </row>
    <row r="714" spans="1:38" ht="16">
      <c r="A714" s="151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8"/>
      <c r="Y714" s="33"/>
      <c r="Z714" s="33"/>
      <c r="AA714" s="33"/>
      <c r="AB714" s="33"/>
      <c r="AC714" s="33"/>
      <c r="AD714" s="8"/>
      <c r="AE714" s="40"/>
      <c r="AF714" s="40"/>
      <c r="AG714" s="40"/>
      <c r="AH714" s="40"/>
      <c r="AI714" s="40"/>
      <c r="AJ714" s="5"/>
      <c r="AK714" s="5"/>
      <c r="AL714" s="5"/>
    </row>
    <row r="715" spans="1:38" ht="16">
      <c r="A715" s="151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8"/>
      <c r="Y715" s="33"/>
      <c r="Z715" s="33"/>
      <c r="AA715" s="33"/>
      <c r="AB715" s="33"/>
      <c r="AC715" s="33"/>
      <c r="AD715" s="8"/>
      <c r="AE715" s="40"/>
      <c r="AF715" s="40"/>
      <c r="AG715" s="40"/>
      <c r="AH715" s="40"/>
      <c r="AI715" s="40"/>
      <c r="AJ715" s="5"/>
      <c r="AK715" s="5"/>
      <c r="AL715" s="5"/>
    </row>
    <row r="716" spans="1:38" ht="16">
      <c r="A716" s="151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8"/>
      <c r="Y716" s="33"/>
      <c r="Z716" s="33"/>
      <c r="AA716" s="33"/>
      <c r="AB716" s="33"/>
      <c r="AC716" s="33"/>
      <c r="AD716" s="8"/>
      <c r="AE716" s="40"/>
      <c r="AF716" s="40"/>
      <c r="AG716" s="40"/>
      <c r="AH716" s="40"/>
      <c r="AI716" s="40"/>
      <c r="AJ716" s="5"/>
      <c r="AK716" s="5"/>
      <c r="AL716" s="5"/>
    </row>
    <row r="717" spans="1:38" ht="16">
      <c r="A717" s="151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8"/>
      <c r="Y717" s="33"/>
      <c r="Z717" s="33"/>
      <c r="AA717" s="33"/>
      <c r="AB717" s="33"/>
      <c r="AC717" s="33"/>
      <c r="AD717" s="8"/>
      <c r="AE717" s="40"/>
      <c r="AF717" s="40"/>
      <c r="AG717" s="40"/>
      <c r="AH717" s="40"/>
      <c r="AI717" s="40"/>
      <c r="AJ717" s="5"/>
      <c r="AK717" s="5"/>
      <c r="AL717" s="5"/>
    </row>
    <row r="718" spans="1:38" ht="16">
      <c r="A718" s="151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8"/>
      <c r="Y718" s="33"/>
      <c r="Z718" s="33"/>
      <c r="AA718" s="33"/>
      <c r="AB718" s="33"/>
      <c r="AC718" s="33"/>
      <c r="AD718" s="8"/>
      <c r="AE718" s="40"/>
      <c r="AF718" s="40"/>
      <c r="AG718" s="40"/>
      <c r="AH718" s="40"/>
      <c r="AI718" s="40"/>
      <c r="AJ718" s="5"/>
      <c r="AK718" s="5"/>
      <c r="AL718" s="5"/>
    </row>
    <row r="719" spans="1:38" ht="16">
      <c r="A719" s="151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8"/>
      <c r="Y719" s="33"/>
      <c r="Z719" s="33"/>
      <c r="AA719" s="33"/>
      <c r="AB719" s="33"/>
      <c r="AC719" s="33"/>
      <c r="AD719" s="8"/>
      <c r="AE719" s="40"/>
      <c r="AF719" s="40"/>
      <c r="AG719" s="40"/>
      <c r="AH719" s="40"/>
      <c r="AI719" s="40"/>
      <c r="AJ719" s="5"/>
      <c r="AK719" s="5"/>
      <c r="AL719" s="5"/>
    </row>
    <row r="720" spans="1:38" ht="16">
      <c r="A720" s="151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8"/>
      <c r="Y720" s="33"/>
      <c r="Z720" s="33"/>
      <c r="AA720" s="33"/>
      <c r="AB720" s="33"/>
      <c r="AC720" s="33"/>
      <c r="AD720" s="8"/>
      <c r="AE720" s="40"/>
      <c r="AF720" s="40"/>
      <c r="AG720" s="40"/>
      <c r="AH720" s="40"/>
      <c r="AI720" s="40"/>
      <c r="AJ720" s="5"/>
      <c r="AK720" s="5"/>
      <c r="AL720" s="5"/>
    </row>
    <row r="721" spans="1:38" ht="16">
      <c r="A721" s="151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8"/>
      <c r="Y721" s="33"/>
      <c r="Z721" s="33"/>
      <c r="AA721" s="33"/>
      <c r="AB721" s="33"/>
      <c r="AC721" s="33"/>
      <c r="AD721" s="8"/>
      <c r="AE721" s="40"/>
      <c r="AF721" s="40"/>
      <c r="AG721" s="40"/>
      <c r="AH721" s="40"/>
      <c r="AI721" s="40"/>
      <c r="AJ721" s="5"/>
      <c r="AK721" s="5"/>
      <c r="AL721" s="5"/>
    </row>
    <row r="722" spans="1:38" ht="16">
      <c r="A722" s="151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8"/>
      <c r="Y722" s="33"/>
      <c r="Z722" s="33"/>
      <c r="AA722" s="33"/>
      <c r="AB722" s="33"/>
      <c r="AC722" s="33"/>
      <c r="AD722" s="8"/>
      <c r="AE722" s="40"/>
      <c r="AF722" s="40"/>
      <c r="AG722" s="40"/>
      <c r="AH722" s="40"/>
      <c r="AI722" s="40"/>
      <c r="AJ722" s="5"/>
      <c r="AK722" s="5"/>
      <c r="AL722" s="5"/>
    </row>
    <row r="723" spans="1:38" ht="16">
      <c r="A723" s="151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8"/>
      <c r="Y723" s="33"/>
      <c r="Z723" s="33"/>
      <c r="AA723" s="33"/>
      <c r="AB723" s="33"/>
      <c r="AC723" s="33"/>
      <c r="AD723" s="8"/>
      <c r="AE723" s="40"/>
      <c r="AF723" s="40"/>
      <c r="AG723" s="40"/>
      <c r="AH723" s="40"/>
      <c r="AI723" s="40"/>
      <c r="AJ723" s="5"/>
      <c r="AK723" s="5"/>
      <c r="AL723" s="5"/>
    </row>
    <row r="724" spans="1:38" ht="16">
      <c r="A724" s="151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8"/>
      <c r="Y724" s="33"/>
      <c r="Z724" s="33"/>
      <c r="AA724" s="33"/>
      <c r="AB724" s="33"/>
      <c r="AC724" s="33"/>
      <c r="AD724" s="8"/>
      <c r="AE724" s="40"/>
      <c r="AF724" s="40"/>
      <c r="AG724" s="40"/>
      <c r="AH724" s="40"/>
      <c r="AI724" s="40"/>
      <c r="AJ724" s="5"/>
      <c r="AK724" s="5"/>
      <c r="AL724" s="5"/>
    </row>
    <row r="725" spans="1:38" ht="16">
      <c r="A725" s="151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8"/>
      <c r="Y725" s="33"/>
      <c r="Z725" s="33"/>
      <c r="AA725" s="33"/>
      <c r="AB725" s="33"/>
      <c r="AC725" s="33"/>
      <c r="AD725" s="8"/>
      <c r="AE725" s="40"/>
      <c r="AF725" s="40"/>
      <c r="AG725" s="40"/>
      <c r="AH725" s="40"/>
      <c r="AI725" s="40"/>
      <c r="AJ725" s="5"/>
      <c r="AK725" s="5"/>
      <c r="AL725" s="5"/>
    </row>
    <row r="726" spans="1:38" ht="16">
      <c r="A726" s="151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8"/>
      <c r="Y726" s="33"/>
      <c r="Z726" s="33"/>
      <c r="AA726" s="33"/>
      <c r="AB726" s="33"/>
      <c r="AC726" s="33"/>
      <c r="AD726" s="8"/>
      <c r="AE726" s="40"/>
      <c r="AF726" s="40"/>
      <c r="AG726" s="40"/>
      <c r="AH726" s="40"/>
      <c r="AI726" s="40"/>
      <c r="AJ726" s="5"/>
      <c r="AK726" s="5"/>
      <c r="AL726" s="5"/>
    </row>
    <row r="727" spans="1:38" ht="16">
      <c r="A727" s="151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8"/>
      <c r="Y727" s="33"/>
      <c r="Z727" s="33"/>
      <c r="AA727" s="33"/>
      <c r="AB727" s="33"/>
      <c r="AC727" s="33"/>
      <c r="AD727" s="8"/>
      <c r="AE727" s="40"/>
      <c r="AF727" s="40"/>
      <c r="AG727" s="40"/>
      <c r="AH727" s="40"/>
      <c r="AI727" s="40"/>
      <c r="AJ727" s="5"/>
      <c r="AK727" s="5"/>
      <c r="AL727" s="5"/>
    </row>
    <row r="728" spans="1:38" ht="16">
      <c r="A728" s="151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8"/>
      <c r="Y728" s="33"/>
      <c r="Z728" s="33"/>
      <c r="AA728" s="33"/>
      <c r="AB728" s="33"/>
      <c r="AC728" s="33"/>
      <c r="AD728" s="8"/>
      <c r="AE728" s="40"/>
      <c r="AF728" s="40"/>
      <c r="AG728" s="40"/>
      <c r="AH728" s="40"/>
      <c r="AI728" s="40"/>
      <c r="AJ728" s="5"/>
      <c r="AK728" s="5"/>
      <c r="AL728" s="5"/>
    </row>
    <row r="729" spans="1:38" ht="16">
      <c r="A729" s="151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8"/>
      <c r="Y729" s="33"/>
      <c r="Z729" s="33"/>
      <c r="AA729" s="33"/>
      <c r="AB729" s="33"/>
      <c r="AC729" s="33"/>
      <c r="AD729" s="8"/>
      <c r="AE729" s="40"/>
      <c r="AF729" s="40"/>
      <c r="AG729" s="40"/>
      <c r="AH729" s="40"/>
      <c r="AI729" s="40"/>
      <c r="AJ729" s="5"/>
      <c r="AK729" s="5"/>
      <c r="AL729" s="5"/>
    </row>
    <row r="730" spans="1:38" ht="16">
      <c r="A730" s="151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8"/>
      <c r="Y730" s="33"/>
      <c r="Z730" s="33"/>
      <c r="AA730" s="33"/>
      <c r="AB730" s="33"/>
      <c r="AC730" s="33"/>
      <c r="AD730" s="8"/>
      <c r="AE730" s="40"/>
      <c r="AF730" s="40"/>
      <c r="AG730" s="40"/>
      <c r="AH730" s="40"/>
      <c r="AI730" s="40"/>
      <c r="AJ730" s="5"/>
      <c r="AK730" s="5"/>
      <c r="AL730" s="5"/>
    </row>
    <row r="731" spans="1:38" ht="16">
      <c r="A731" s="151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8"/>
      <c r="Y731" s="33"/>
      <c r="Z731" s="33"/>
      <c r="AA731" s="33"/>
      <c r="AB731" s="33"/>
      <c r="AC731" s="33"/>
      <c r="AD731" s="8"/>
      <c r="AE731" s="40"/>
      <c r="AF731" s="40"/>
      <c r="AG731" s="40"/>
      <c r="AH731" s="40"/>
      <c r="AI731" s="40"/>
      <c r="AJ731" s="5"/>
      <c r="AK731" s="5"/>
      <c r="AL731" s="5"/>
    </row>
    <row r="732" spans="1:38" ht="16">
      <c r="A732" s="151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8"/>
      <c r="Y732" s="33"/>
      <c r="Z732" s="33"/>
      <c r="AA732" s="33"/>
      <c r="AB732" s="33"/>
      <c r="AC732" s="33"/>
      <c r="AD732" s="8"/>
      <c r="AE732" s="40"/>
      <c r="AF732" s="40"/>
      <c r="AG732" s="40"/>
      <c r="AH732" s="40"/>
      <c r="AI732" s="40"/>
      <c r="AJ732" s="5"/>
      <c r="AK732" s="5"/>
      <c r="AL732" s="5"/>
    </row>
    <row r="733" spans="1:38" ht="16">
      <c r="A733" s="151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8"/>
      <c r="Y733" s="33"/>
      <c r="Z733" s="33"/>
      <c r="AA733" s="33"/>
      <c r="AB733" s="33"/>
      <c r="AC733" s="33"/>
      <c r="AD733" s="8"/>
      <c r="AE733" s="40"/>
      <c r="AF733" s="40"/>
      <c r="AG733" s="40"/>
      <c r="AH733" s="40"/>
      <c r="AI733" s="40"/>
      <c r="AJ733" s="5"/>
      <c r="AK733" s="5"/>
      <c r="AL733" s="5"/>
    </row>
    <row r="734" spans="1:38" ht="16">
      <c r="A734" s="151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8"/>
      <c r="Y734" s="33"/>
      <c r="Z734" s="33"/>
      <c r="AA734" s="33"/>
      <c r="AB734" s="33"/>
      <c r="AC734" s="33"/>
      <c r="AD734" s="8"/>
      <c r="AE734" s="40"/>
      <c r="AF734" s="40"/>
      <c r="AG734" s="40"/>
      <c r="AH734" s="40"/>
      <c r="AI734" s="40"/>
      <c r="AJ734" s="5"/>
      <c r="AK734" s="5"/>
      <c r="AL734" s="5"/>
    </row>
    <row r="735" spans="1:38" ht="16">
      <c r="A735" s="151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8"/>
      <c r="Y735" s="33"/>
      <c r="Z735" s="33"/>
      <c r="AA735" s="33"/>
      <c r="AB735" s="33"/>
      <c r="AC735" s="33"/>
      <c r="AD735" s="8"/>
      <c r="AE735" s="40"/>
      <c r="AF735" s="40"/>
      <c r="AG735" s="40"/>
      <c r="AH735" s="40"/>
      <c r="AI735" s="40"/>
      <c r="AJ735" s="5"/>
      <c r="AK735" s="5"/>
      <c r="AL735" s="5"/>
    </row>
    <row r="736" spans="1:38" ht="16">
      <c r="A736" s="151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8"/>
      <c r="Y736" s="33"/>
      <c r="Z736" s="33"/>
      <c r="AA736" s="33"/>
      <c r="AB736" s="33"/>
      <c r="AC736" s="33"/>
      <c r="AD736" s="8"/>
      <c r="AE736" s="40"/>
      <c r="AF736" s="40"/>
      <c r="AG736" s="40"/>
      <c r="AH736" s="40"/>
      <c r="AI736" s="40"/>
      <c r="AJ736" s="5"/>
      <c r="AK736" s="5"/>
      <c r="AL736" s="5"/>
    </row>
    <row r="737" spans="1:38" ht="16">
      <c r="A737" s="151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8"/>
      <c r="Y737" s="33"/>
      <c r="Z737" s="33"/>
      <c r="AA737" s="33"/>
      <c r="AB737" s="33"/>
      <c r="AC737" s="33"/>
      <c r="AD737" s="8"/>
      <c r="AE737" s="40"/>
      <c r="AF737" s="40"/>
      <c r="AG737" s="40"/>
      <c r="AH737" s="40"/>
      <c r="AI737" s="40"/>
      <c r="AJ737" s="5"/>
      <c r="AK737" s="5"/>
      <c r="AL737" s="5"/>
    </row>
    <row r="738" spans="1:38" ht="16">
      <c r="A738" s="151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8"/>
      <c r="Y738" s="33"/>
      <c r="Z738" s="33"/>
      <c r="AA738" s="33"/>
      <c r="AB738" s="33"/>
      <c r="AC738" s="33"/>
      <c r="AD738" s="8"/>
      <c r="AE738" s="40"/>
      <c r="AF738" s="40"/>
      <c r="AG738" s="40"/>
      <c r="AH738" s="40"/>
      <c r="AI738" s="40"/>
      <c r="AJ738" s="5"/>
      <c r="AK738" s="5"/>
      <c r="AL738" s="5"/>
    </row>
    <row r="739" spans="1:38" ht="16">
      <c r="A739" s="151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8"/>
      <c r="Y739" s="33"/>
      <c r="Z739" s="33"/>
      <c r="AA739" s="33"/>
      <c r="AB739" s="33"/>
      <c r="AC739" s="33"/>
      <c r="AD739" s="8"/>
      <c r="AE739" s="40"/>
      <c r="AF739" s="40"/>
      <c r="AG739" s="40"/>
      <c r="AH739" s="40"/>
      <c r="AI739" s="40"/>
      <c r="AJ739" s="5"/>
      <c r="AK739" s="5"/>
      <c r="AL739" s="5"/>
    </row>
    <row r="740" spans="1:38" ht="16">
      <c r="A740" s="151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8"/>
      <c r="Y740" s="33"/>
      <c r="Z740" s="33"/>
      <c r="AA740" s="33"/>
      <c r="AB740" s="33"/>
      <c r="AC740" s="33"/>
      <c r="AD740" s="8"/>
      <c r="AE740" s="40"/>
      <c r="AF740" s="40"/>
      <c r="AG740" s="40"/>
      <c r="AH740" s="40"/>
      <c r="AI740" s="40"/>
      <c r="AJ740" s="5"/>
      <c r="AK740" s="5"/>
      <c r="AL740" s="5"/>
    </row>
    <row r="741" spans="1:38" ht="16">
      <c r="A741" s="151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8"/>
      <c r="Y741" s="33"/>
      <c r="Z741" s="33"/>
      <c r="AA741" s="33"/>
      <c r="AB741" s="33"/>
      <c r="AC741" s="33"/>
      <c r="AD741" s="8"/>
      <c r="AE741" s="40"/>
      <c r="AF741" s="40"/>
      <c r="AG741" s="40"/>
      <c r="AH741" s="40"/>
      <c r="AI741" s="40"/>
      <c r="AJ741" s="5"/>
      <c r="AK741" s="5"/>
      <c r="AL741" s="5"/>
    </row>
    <row r="742" spans="1:38" ht="16">
      <c r="A742" s="151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8"/>
      <c r="Y742" s="33"/>
      <c r="Z742" s="33"/>
      <c r="AA742" s="33"/>
      <c r="AB742" s="33"/>
      <c r="AC742" s="33"/>
      <c r="AD742" s="8"/>
      <c r="AE742" s="40"/>
      <c r="AF742" s="40"/>
      <c r="AG742" s="40"/>
      <c r="AH742" s="40"/>
      <c r="AI742" s="40"/>
      <c r="AJ742" s="5"/>
      <c r="AK742" s="5"/>
      <c r="AL742" s="5"/>
    </row>
    <row r="743" spans="1:38" ht="16">
      <c r="A743" s="151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8"/>
      <c r="Y743" s="33"/>
      <c r="Z743" s="33"/>
      <c r="AA743" s="33"/>
      <c r="AB743" s="33"/>
      <c r="AC743" s="33"/>
      <c r="AD743" s="8"/>
      <c r="AE743" s="40"/>
      <c r="AF743" s="40"/>
      <c r="AG743" s="40"/>
      <c r="AH743" s="40"/>
      <c r="AI743" s="40"/>
      <c r="AJ743" s="5"/>
      <c r="AK743" s="5"/>
      <c r="AL743" s="5"/>
    </row>
    <row r="744" spans="1:38" ht="16">
      <c r="A744" s="151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8"/>
      <c r="Y744" s="33"/>
      <c r="Z744" s="33"/>
      <c r="AA744" s="33"/>
      <c r="AB744" s="33"/>
      <c r="AC744" s="33"/>
      <c r="AD744" s="8"/>
      <c r="AE744" s="40"/>
      <c r="AF744" s="40"/>
      <c r="AG744" s="40"/>
      <c r="AH744" s="40"/>
      <c r="AI744" s="40"/>
      <c r="AJ744" s="5"/>
      <c r="AK744" s="5"/>
      <c r="AL744" s="5"/>
    </row>
    <row r="745" spans="1:38" ht="16">
      <c r="A745" s="151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8"/>
      <c r="Y745" s="33"/>
      <c r="Z745" s="33"/>
      <c r="AA745" s="33"/>
      <c r="AB745" s="33"/>
      <c r="AC745" s="33"/>
      <c r="AD745" s="8"/>
      <c r="AE745" s="40"/>
      <c r="AF745" s="40"/>
      <c r="AG745" s="40"/>
      <c r="AH745" s="40"/>
      <c r="AI745" s="40"/>
      <c r="AJ745" s="5"/>
      <c r="AK745" s="5"/>
      <c r="AL745" s="5"/>
    </row>
    <row r="746" spans="1:38" ht="16">
      <c r="A746" s="151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8"/>
      <c r="Y746" s="33"/>
      <c r="Z746" s="33"/>
      <c r="AA746" s="33"/>
      <c r="AB746" s="33"/>
      <c r="AC746" s="33"/>
      <c r="AD746" s="8"/>
      <c r="AE746" s="40"/>
      <c r="AF746" s="40"/>
      <c r="AG746" s="40"/>
      <c r="AH746" s="40"/>
      <c r="AI746" s="40"/>
      <c r="AJ746" s="5"/>
      <c r="AK746" s="5"/>
      <c r="AL746" s="5"/>
    </row>
    <row r="747" spans="1:38" ht="16">
      <c r="A747" s="151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8"/>
      <c r="Y747" s="33"/>
      <c r="Z747" s="33"/>
      <c r="AA747" s="33"/>
      <c r="AB747" s="33"/>
      <c r="AC747" s="33"/>
      <c r="AD747" s="8"/>
      <c r="AE747" s="40"/>
      <c r="AF747" s="40"/>
      <c r="AG747" s="40"/>
      <c r="AH747" s="40"/>
      <c r="AI747" s="40"/>
      <c r="AJ747" s="5"/>
      <c r="AK747" s="5"/>
      <c r="AL747" s="5"/>
    </row>
    <row r="748" spans="1:38" ht="16">
      <c r="A748" s="151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8"/>
      <c r="Y748" s="33"/>
      <c r="Z748" s="33"/>
      <c r="AA748" s="33"/>
      <c r="AB748" s="33"/>
      <c r="AC748" s="33"/>
      <c r="AD748" s="8"/>
      <c r="AE748" s="40"/>
      <c r="AF748" s="40"/>
      <c r="AG748" s="40"/>
      <c r="AH748" s="40"/>
      <c r="AI748" s="40"/>
      <c r="AJ748" s="5"/>
      <c r="AK748" s="5"/>
      <c r="AL748" s="5"/>
    </row>
    <row r="749" spans="1:38" ht="16">
      <c r="A749" s="151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8"/>
      <c r="Y749" s="33"/>
      <c r="Z749" s="33"/>
      <c r="AA749" s="33"/>
      <c r="AB749" s="33"/>
      <c r="AC749" s="33"/>
      <c r="AD749" s="8"/>
      <c r="AE749" s="40"/>
      <c r="AF749" s="40"/>
      <c r="AG749" s="40"/>
      <c r="AH749" s="40"/>
      <c r="AI749" s="40"/>
      <c r="AJ749" s="5"/>
      <c r="AK749" s="5"/>
      <c r="AL749" s="5"/>
    </row>
    <row r="750" spans="1:38" ht="16">
      <c r="A750" s="151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8"/>
      <c r="Y750" s="33"/>
      <c r="Z750" s="33"/>
      <c r="AA750" s="33"/>
      <c r="AB750" s="33"/>
      <c r="AC750" s="33"/>
      <c r="AD750" s="8"/>
      <c r="AE750" s="40"/>
      <c r="AF750" s="40"/>
      <c r="AG750" s="40"/>
      <c r="AH750" s="40"/>
      <c r="AI750" s="40"/>
      <c r="AJ750" s="5"/>
      <c r="AK750" s="5"/>
      <c r="AL750" s="5"/>
    </row>
    <row r="751" spans="1:38" ht="16">
      <c r="A751" s="151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8"/>
      <c r="Y751" s="33"/>
      <c r="Z751" s="33"/>
      <c r="AA751" s="33"/>
      <c r="AB751" s="33"/>
      <c r="AC751" s="33"/>
      <c r="AD751" s="8"/>
      <c r="AE751" s="40"/>
      <c r="AF751" s="40"/>
      <c r="AG751" s="40"/>
      <c r="AH751" s="40"/>
      <c r="AI751" s="40"/>
      <c r="AJ751" s="5"/>
      <c r="AK751" s="5"/>
      <c r="AL751" s="5"/>
    </row>
    <row r="752" spans="1:38" ht="16">
      <c r="A752" s="151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8"/>
      <c r="Y752" s="33"/>
      <c r="Z752" s="33"/>
      <c r="AA752" s="33"/>
      <c r="AB752" s="33"/>
      <c r="AC752" s="33"/>
      <c r="AD752" s="8"/>
      <c r="AE752" s="40"/>
      <c r="AF752" s="40"/>
      <c r="AG752" s="40"/>
      <c r="AH752" s="40"/>
      <c r="AI752" s="40"/>
      <c r="AJ752" s="5"/>
      <c r="AK752" s="5"/>
      <c r="AL752" s="5"/>
    </row>
    <row r="753" spans="1:38" ht="16">
      <c r="A753" s="151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8"/>
      <c r="Y753" s="33"/>
      <c r="Z753" s="33"/>
      <c r="AA753" s="33"/>
      <c r="AB753" s="33"/>
      <c r="AC753" s="33"/>
      <c r="AD753" s="8"/>
      <c r="AE753" s="40"/>
      <c r="AF753" s="40"/>
      <c r="AG753" s="40"/>
      <c r="AH753" s="40"/>
      <c r="AI753" s="40"/>
      <c r="AJ753" s="5"/>
      <c r="AK753" s="5"/>
      <c r="AL753" s="5"/>
    </row>
    <row r="754" spans="1:38" ht="16">
      <c r="A754" s="151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8"/>
      <c r="Y754" s="33"/>
      <c r="Z754" s="33"/>
      <c r="AA754" s="33"/>
      <c r="AB754" s="33"/>
      <c r="AC754" s="33"/>
      <c r="AD754" s="8"/>
      <c r="AE754" s="40"/>
      <c r="AF754" s="40"/>
      <c r="AG754" s="40"/>
      <c r="AH754" s="40"/>
      <c r="AI754" s="40"/>
      <c r="AJ754" s="5"/>
      <c r="AK754" s="5"/>
      <c r="AL754" s="5"/>
    </row>
    <row r="755" spans="1:38" ht="16">
      <c r="A755" s="151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8"/>
      <c r="Y755" s="33"/>
      <c r="Z755" s="33"/>
      <c r="AA755" s="33"/>
      <c r="AB755" s="33"/>
      <c r="AC755" s="33"/>
      <c r="AD755" s="8"/>
      <c r="AE755" s="40"/>
      <c r="AF755" s="40"/>
      <c r="AG755" s="40"/>
      <c r="AH755" s="40"/>
      <c r="AI755" s="40"/>
      <c r="AJ755" s="5"/>
      <c r="AK755" s="5"/>
      <c r="AL755" s="5"/>
    </row>
    <row r="756" spans="1:38" ht="16">
      <c r="A756" s="151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8"/>
      <c r="Y756" s="33"/>
      <c r="Z756" s="33"/>
      <c r="AA756" s="33"/>
      <c r="AB756" s="33"/>
      <c r="AC756" s="33"/>
      <c r="AD756" s="8"/>
      <c r="AE756" s="40"/>
      <c r="AF756" s="40"/>
      <c r="AG756" s="40"/>
      <c r="AH756" s="40"/>
      <c r="AI756" s="40"/>
      <c r="AJ756" s="5"/>
      <c r="AK756" s="5"/>
      <c r="AL756" s="5"/>
    </row>
    <row r="757" spans="1:38" ht="16">
      <c r="A757" s="151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8"/>
      <c r="Y757" s="33"/>
      <c r="Z757" s="33"/>
      <c r="AA757" s="33"/>
      <c r="AB757" s="33"/>
      <c r="AC757" s="33"/>
      <c r="AD757" s="8"/>
      <c r="AE757" s="40"/>
      <c r="AF757" s="40"/>
      <c r="AG757" s="40"/>
      <c r="AH757" s="40"/>
      <c r="AI757" s="40"/>
      <c r="AJ757" s="5"/>
      <c r="AK757" s="5"/>
      <c r="AL757" s="5"/>
    </row>
    <row r="758" spans="1:38" ht="16">
      <c r="A758" s="151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8"/>
      <c r="Y758" s="33"/>
      <c r="Z758" s="33"/>
      <c r="AA758" s="33"/>
      <c r="AB758" s="33"/>
      <c r="AC758" s="33"/>
      <c r="AD758" s="8"/>
      <c r="AE758" s="40"/>
      <c r="AF758" s="40"/>
      <c r="AG758" s="40"/>
      <c r="AH758" s="40"/>
      <c r="AI758" s="40"/>
      <c r="AJ758" s="5"/>
      <c r="AK758" s="5"/>
      <c r="AL758" s="5"/>
    </row>
    <row r="759" spans="1:38" ht="16">
      <c r="A759" s="151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8"/>
      <c r="Y759" s="33"/>
      <c r="Z759" s="33"/>
      <c r="AA759" s="33"/>
      <c r="AB759" s="33"/>
      <c r="AC759" s="33"/>
      <c r="AD759" s="8"/>
      <c r="AE759" s="40"/>
      <c r="AF759" s="40"/>
      <c r="AG759" s="40"/>
      <c r="AH759" s="40"/>
      <c r="AI759" s="40"/>
      <c r="AJ759" s="5"/>
      <c r="AK759" s="5"/>
      <c r="AL759" s="5"/>
    </row>
    <row r="760" spans="1:38" ht="16">
      <c r="A760" s="151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8"/>
      <c r="Y760" s="33"/>
      <c r="Z760" s="33"/>
      <c r="AA760" s="33"/>
      <c r="AB760" s="33"/>
      <c r="AC760" s="33"/>
      <c r="AD760" s="8"/>
      <c r="AE760" s="40"/>
      <c r="AF760" s="40"/>
      <c r="AG760" s="40"/>
      <c r="AH760" s="40"/>
      <c r="AI760" s="40"/>
      <c r="AJ760" s="5"/>
      <c r="AK760" s="5"/>
      <c r="AL760" s="5"/>
    </row>
    <row r="761" spans="1:38" ht="16">
      <c r="A761" s="151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8"/>
      <c r="Y761" s="33"/>
      <c r="Z761" s="33"/>
      <c r="AA761" s="33"/>
      <c r="AB761" s="33"/>
      <c r="AC761" s="33"/>
      <c r="AD761" s="8"/>
      <c r="AE761" s="40"/>
      <c r="AF761" s="40"/>
      <c r="AG761" s="40"/>
      <c r="AH761" s="40"/>
      <c r="AI761" s="40"/>
      <c r="AJ761" s="5"/>
      <c r="AK761" s="5"/>
      <c r="AL761" s="5"/>
    </row>
    <row r="762" spans="1:38" ht="16">
      <c r="A762" s="151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8"/>
      <c r="Y762" s="33"/>
      <c r="Z762" s="33"/>
      <c r="AA762" s="33"/>
      <c r="AB762" s="33"/>
      <c r="AC762" s="33"/>
      <c r="AD762" s="8"/>
      <c r="AE762" s="40"/>
      <c r="AF762" s="40"/>
      <c r="AG762" s="40"/>
      <c r="AH762" s="40"/>
      <c r="AI762" s="40"/>
      <c r="AJ762" s="5"/>
      <c r="AK762" s="5"/>
      <c r="AL762" s="5"/>
    </row>
    <row r="763" spans="1:38" ht="16">
      <c r="A763" s="151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8"/>
      <c r="Y763" s="33"/>
      <c r="Z763" s="33"/>
      <c r="AA763" s="33"/>
      <c r="AB763" s="33"/>
      <c r="AC763" s="33"/>
      <c r="AD763" s="8"/>
      <c r="AE763" s="40"/>
      <c r="AF763" s="40"/>
      <c r="AG763" s="40"/>
      <c r="AH763" s="40"/>
      <c r="AI763" s="40"/>
      <c r="AJ763" s="5"/>
      <c r="AK763" s="5"/>
      <c r="AL763" s="5"/>
    </row>
    <row r="764" spans="1:38" ht="16">
      <c r="A764" s="151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8"/>
      <c r="Y764" s="33"/>
      <c r="Z764" s="33"/>
      <c r="AA764" s="33"/>
      <c r="AB764" s="33"/>
      <c r="AC764" s="33"/>
      <c r="AD764" s="8"/>
      <c r="AE764" s="40"/>
      <c r="AF764" s="40"/>
      <c r="AG764" s="40"/>
      <c r="AH764" s="40"/>
      <c r="AI764" s="40"/>
      <c r="AJ764" s="5"/>
      <c r="AK764" s="5"/>
      <c r="AL764" s="5"/>
    </row>
    <row r="765" spans="1:38" ht="16">
      <c r="A765" s="151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8"/>
      <c r="Y765" s="33"/>
      <c r="Z765" s="33"/>
      <c r="AA765" s="33"/>
      <c r="AB765" s="33"/>
      <c r="AC765" s="33"/>
      <c r="AD765" s="8"/>
      <c r="AE765" s="40"/>
      <c r="AF765" s="40"/>
      <c r="AG765" s="40"/>
      <c r="AH765" s="40"/>
      <c r="AI765" s="40"/>
      <c r="AJ765" s="5"/>
      <c r="AK765" s="5"/>
      <c r="AL765" s="5"/>
    </row>
    <row r="766" spans="1:38" ht="16">
      <c r="A766" s="151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8"/>
      <c r="Y766" s="33"/>
      <c r="Z766" s="33"/>
      <c r="AA766" s="33"/>
      <c r="AB766" s="33"/>
      <c r="AC766" s="33"/>
      <c r="AD766" s="8"/>
      <c r="AE766" s="40"/>
      <c r="AF766" s="40"/>
      <c r="AG766" s="40"/>
      <c r="AH766" s="40"/>
      <c r="AI766" s="40"/>
      <c r="AJ766" s="5"/>
      <c r="AK766" s="5"/>
      <c r="AL766" s="5"/>
    </row>
    <row r="767" spans="1:38" ht="16">
      <c r="A767" s="151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8"/>
      <c r="Y767" s="33"/>
      <c r="Z767" s="33"/>
      <c r="AA767" s="33"/>
      <c r="AB767" s="33"/>
      <c r="AC767" s="33"/>
      <c r="AD767" s="8"/>
      <c r="AE767" s="40"/>
      <c r="AF767" s="40"/>
      <c r="AG767" s="40"/>
      <c r="AH767" s="40"/>
      <c r="AI767" s="40"/>
      <c r="AJ767" s="5"/>
      <c r="AK767" s="5"/>
      <c r="AL767" s="5"/>
    </row>
    <row r="768" spans="1:38" ht="16">
      <c r="A768" s="151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8"/>
      <c r="Y768" s="33"/>
      <c r="Z768" s="33"/>
      <c r="AA768" s="33"/>
      <c r="AB768" s="33"/>
      <c r="AC768" s="33"/>
      <c r="AD768" s="8"/>
      <c r="AE768" s="40"/>
      <c r="AF768" s="40"/>
      <c r="AG768" s="40"/>
      <c r="AH768" s="40"/>
      <c r="AI768" s="40"/>
      <c r="AJ768" s="5"/>
      <c r="AK768" s="5"/>
      <c r="AL768" s="5"/>
    </row>
    <row r="769" spans="1:38" ht="16">
      <c r="A769" s="151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8"/>
      <c r="Y769" s="33"/>
      <c r="Z769" s="33"/>
      <c r="AA769" s="33"/>
      <c r="AB769" s="33"/>
      <c r="AC769" s="33"/>
      <c r="AD769" s="8"/>
      <c r="AE769" s="40"/>
      <c r="AF769" s="40"/>
      <c r="AG769" s="40"/>
      <c r="AH769" s="40"/>
      <c r="AI769" s="40"/>
      <c r="AJ769" s="5"/>
      <c r="AK769" s="5"/>
      <c r="AL769" s="5"/>
    </row>
    <row r="770" spans="1:38" ht="16">
      <c r="A770" s="151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8"/>
      <c r="Y770" s="33"/>
      <c r="Z770" s="33"/>
      <c r="AA770" s="33"/>
      <c r="AB770" s="33"/>
      <c r="AC770" s="33"/>
      <c r="AD770" s="8"/>
      <c r="AE770" s="40"/>
      <c r="AF770" s="40"/>
      <c r="AG770" s="40"/>
      <c r="AH770" s="40"/>
      <c r="AI770" s="40"/>
      <c r="AJ770" s="5"/>
      <c r="AK770" s="5"/>
      <c r="AL770" s="5"/>
    </row>
    <row r="771" spans="1:38" ht="16">
      <c r="A771" s="151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8"/>
      <c r="Y771" s="33"/>
      <c r="Z771" s="33"/>
      <c r="AA771" s="33"/>
      <c r="AB771" s="33"/>
      <c r="AC771" s="33"/>
      <c r="AD771" s="8"/>
      <c r="AE771" s="40"/>
      <c r="AF771" s="40"/>
      <c r="AG771" s="40"/>
      <c r="AH771" s="40"/>
      <c r="AI771" s="40"/>
      <c r="AJ771" s="5"/>
      <c r="AK771" s="5"/>
      <c r="AL771" s="5"/>
    </row>
    <row r="772" spans="1:38" ht="16">
      <c r="A772" s="151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8"/>
      <c r="Y772" s="33"/>
      <c r="Z772" s="33"/>
      <c r="AA772" s="33"/>
      <c r="AB772" s="33"/>
      <c r="AC772" s="33"/>
      <c r="AD772" s="8"/>
      <c r="AE772" s="40"/>
      <c r="AF772" s="40"/>
      <c r="AG772" s="40"/>
      <c r="AH772" s="40"/>
      <c r="AI772" s="40"/>
      <c r="AJ772" s="5"/>
      <c r="AK772" s="5"/>
      <c r="AL772" s="5"/>
    </row>
    <row r="773" spans="1:38" ht="16">
      <c r="A773" s="151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8"/>
      <c r="Y773" s="33"/>
      <c r="Z773" s="33"/>
      <c r="AA773" s="33"/>
      <c r="AB773" s="33"/>
      <c r="AC773" s="33"/>
      <c r="AD773" s="8"/>
      <c r="AE773" s="40"/>
      <c r="AF773" s="40"/>
      <c r="AG773" s="40"/>
      <c r="AH773" s="40"/>
      <c r="AI773" s="40"/>
      <c r="AJ773" s="5"/>
      <c r="AK773" s="5"/>
      <c r="AL773" s="5"/>
    </row>
    <row r="774" spans="1:38" ht="16">
      <c r="A774" s="151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8"/>
      <c r="Y774" s="33"/>
      <c r="Z774" s="33"/>
      <c r="AA774" s="33"/>
      <c r="AB774" s="33"/>
      <c r="AC774" s="33"/>
      <c r="AD774" s="8"/>
      <c r="AE774" s="40"/>
      <c r="AF774" s="40"/>
      <c r="AG774" s="40"/>
      <c r="AH774" s="40"/>
      <c r="AI774" s="40"/>
      <c r="AJ774" s="5"/>
      <c r="AK774" s="5"/>
      <c r="AL774" s="5"/>
    </row>
    <row r="775" spans="1:38" ht="16">
      <c r="A775" s="151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8"/>
      <c r="Y775" s="33"/>
      <c r="Z775" s="33"/>
      <c r="AA775" s="33"/>
      <c r="AB775" s="33"/>
      <c r="AC775" s="33"/>
      <c r="AD775" s="8"/>
      <c r="AE775" s="40"/>
      <c r="AF775" s="40"/>
      <c r="AG775" s="40"/>
      <c r="AH775" s="40"/>
      <c r="AI775" s="40"/>
      <c r="AJ775" s="5"/>
      <c r="AK775" s="5"/>
      <c r="AL775" s="5"/>
    </row>
    <row r="776" spans="1:38" ht="16">
      <c r="A776" s="151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8"/>
      <c r="Y776" s="33"/>
      <c r="Z776" s="33"/>
      <c r="AA776" s="33"/>
      <c r="AB776" s="33"/>
      <c r="AC776" s="33"/>
      <c r="AD776" s="8"/>
      <c r="AE776" s="40"/>
      <c r="AF776" s="40"/>
      <c r="AG776" s="40"/>
      <c r="AH776" s="40"/>
      <c r="AI776" s="40"/>
      <c r="AJ776" s="5"/>
      <c r="AK776" s="5"/>
      <c r="AL776" s="5"/>
    </row>
    <row r="777" spans="1:38" ht="16">
      <c r="A777" s="151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8"/>
      <c r="Y777" s="33"/>
      <c r="Z777" s="33"/>
      <c r="AA777" s="33"/>
      <c r="AB777" s="33"/>
      <c r="AC777" s="33"/>
      <c r="AD777" s="8"/>
      <c r="AE777" s="40"/>
      <c r="AF777" s="40"/>
      <c r="AG777" s="40"/>
      <c r="AH777" s="40"/>
      <c r="AI777" s="40"/>
      <c r="AJ777" s="5"/>
      <c r="AK777" s="5"/>
      <c r="AL777" s="5"/>
    </row>
    <row r="778" spans="1:38" ht="16">
      <c r="A778" s="151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8"/>
      <c r="Y778" s="33"/>
      <c r="Z778" s="33"/>
      <c r="AA778" s="33"/>
      <c r="AB778" s="33"/>
      <c r="AC778" s="33"/>
      <c r="AD778" s="8"/>
      <c r="AE778" s="40"/>
      <c r="AF778" s="40"/>
      <c r="AG778" s="40"/>
      <c r="AH778" s="40"/>
      <c r="AI778" s="40"/>
      <c r="AJ778" s="5"/>
      <c r="AK778" s="5"/>
      <c r="AL778" s="5"/>
    </row>
    <row r="779" spans="1:38" ht="16">
      <c r="A779" s="151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8"/>
      <c r="Y779" s="33"/>
      <c r="Z779" s="33"/>
      <c r="AA779" s="33"/>
      <c r="AB779" s="33"/>
      <c r="AC779" s="33"/>
      <c r="AD779" s="8"/>
      <c r="AE779" s="40"/>
      <c r="AF779" s="40"/>
      <c r="AG779" s="40"/>
      <c r="AH779" s="40"/>
      <c r="AI779" s="40"/>
      <c r="AJ779" s="5"/>
      <c r="AK779" s="5"/>
      <c r="AL779" s="5"/>
    </row>
    <row r="780" spans="1:38" ht="16">
      <c r="A780" s="151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8"/>
      <c r="Y780" s="33"/>
      <c r="Z780" s="33"/>
      <c r="AA780" s="33"/>
      <c r="AB780" s="33"/>
      <c r="AC780" s="33"/>
      <c r="AD780" s="8"/>
      <c r="AE780" s="40"/>
      <c r="AF780" s="40"/>
      <c r="AG780" s="40"/>
      <c r="AH780" s="40"/>
      <c r="AI780" s="40"/>
      <c r="AJ780" s="5"/>
      <c r="AK780" s="5"/>
      <c r="AL780" s="5"/>
    </row>
    <row r="781" spans="1:38" ht="16">
      <c r="A781" s="151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8"/>
      <c r="Y781" s="33"/>
      <c r="Z781" s="33"/>
      <c r="AA781" s="33"/>
      <c r="AB781" s="33"/>
      <c r="AC781" s="33"/>
      <c r="AD781" s="8"/>
      <c r="AE781" s="40"/>
      <c r="AF781" s="40"/>
      <c r="AG781" s="40"/>
      <c r="AH781" s="40"/>
      <c r="AI781" s="40"/>
      <c r="AJ781" s="5"/>
      <c r="AK781" s="5"/>
      <c r="AL781" s="5"/>
    </row>
    <row r="782" spans="1:38" ht="16">
      <c r="A782" s="151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8"/>
      <c r="Y782" s="33"/>
      <c r="Z782" s="33"/>
      <c r="AA782" s="33"/>
      <c r="AB782" s="33"/>
      <c r="AC782" s="33"/>
      <c r="AD782" s="8"/>
      <c r="AE782" s="40"/>
      <c r="AF782" s="40"/>
      <c r="AG782" s="40"/>
      <c r="AH782" s="40"/>
      <c r="AI782" s="40"/>
      <c r="AJ782" s="5"/>
      <c r="AK782" s="5"/>
      <c r="AL782" s="5"/>
    </row>
    <row r="783" spans="1:38" ht="16">
      <c r="A783" s="151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8"/>
      <c r="Y783" s="33"/>
      <c r="Z783" s="33"/>
      <c r="AA783" s="33"/>
      <c r="AB783" s="33"/>
      <c r="AC783" s="33"/>
      <c r="AD783" s="8"/>
      <c r="AE783" s="40"/>
      <c r="AF783" s="40"/>
      <c r="AG783" s="40"/>
      <c r="AH783" s="40"/>
      <c r="AI783" s="40"/>
      <c r="AJ783" s="5"/>
      <c r="AK783" s="5"/>
      <c r="AL783" s="5"/>
    </row>
    <row r="784" spans="1:38" ht="16">
      <c r="A784" s="151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8"/>
      <c r="Y784" s="33"/>
      <c r="Z784" s="33"/>
      <c r="AA784" s="33"/>
      <c r="AB784" s="33"/>
      <c r="AC784" s="33"/>
      <c r="AD784" s="8"/>
      <c r="AE784" s="40"/>
      <c r="AF784" s="40"/>
      <c r="AG784" s="40"/>
      <c r="AH784" s="40"/>
      <c r="AI784" s="40"/>
      <c r="AJ784" s="5"/>
      <c r="AK784" s="5"/>
      <c r="AL784" s="5"/>
    </row>
    <row r="785" spans="1:38" ht="16">
      <c r="A785" s="151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8"/>
      <c r="Y785" s="33"/>
      <c r="Z785" s="33"/>
      <c r="AA785" s="33"/>
      <c r="AB785" s="33"/>
      <c r="AC785" s="33"/>
      <c r="AD785" s="8"/>
      <c r="AE785" s="40"/>
      <c r="AF785" s="40"/>
      <c r="AG785" s="40"/>
      <c r="AH785" s="40"/>
      <c r="AI785" s="40"/>
      <c r="AJ785" s="5"/>
      <c r="AK785" s="5"/>
      <c r="AL785" s="5"/>
    </row>
    <row r="786" spans="1:38" ht="16">
      <c r="A786" s="151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8"/>
      <c r="Y786" s="33"/>
      <c r="Z786" s="33"/>
      <c r="AA786" s="33"/>
      <c r="AB786" s="33"/>
      <c r="AC786" s="33"/>
      <c r="AD786" s="8"/>
      <c r="AE786" s="40"/>
      <c r="AF786" s="40"/>
      <c r="AG786" s="40"/>
      <c r="AH786" s="40"/>
      <c r="AI786" s="40"/>
      <c r="AJ786" s="5"/>
      <c r="AK786" s="5"/>
      <c r="AL786" s="5"/>
    </row>
    <row r="787" spans="1:38" ht="16">
      <c r="A787" s="151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8"/>
      <c r="Y787" s="33"/>
      <c r="Z787" s="33"/>
      <c r="AA787" s="33"/>
      <c r="AB787" s="33"/>
      <c r="AC787" s="33"/>
      <c r="AD787" s="8"/>
      <c r="AE787" s="40"/>
      <c r="AF787" s="40"/>
      <c r="AG787" s="40"/>
      <c r="AH787" s="40"/>
      <c r="AI787" s="40"/>
      <c r="AJ787" s="5"/>
      <c r="AK787" s="5"/>
      <c r="AL787" s="5"/>
    </row>
    <row r="788" spans="1:38" ht="16">
      <c r="A788" s="151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8"/>
      <c r="Y788" s="33"/>
      <c r="Z788" s="33"/>
      <c r="AA788" s="33"/>
      <c r="AB788" s="33"/>
      <c r="AC788" s="33"/>
      <c r="AD788" s="8"/>
      <c r="AE788" s="40"/>
      <c r="AF788" s="40"/>
      <c r="AG788" s="40"/>
      <c r="AH788" s="40"/>
      <c r="AI788" s="40"/>
      <c r="AJ788" s="5"/>
      <c r="AK788" s="5"/>
      <c r="AL788" s="5"/>
    </row>
    <row r="789" spans="1:38" ht="16">
      <c r="A789" s="151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8"/>
      <c r="Y789" s="33"/>
      <c r="Z789" s="33"/>
      <c r="AA789" s="33"/>
      <c r="AB789" s="33"/>
      <c r="AC789" s="33"/>
      <c r="AD789" s="8"/>
      <c r="AE789" s="40"/>
      <c r="AF789" s="40"/>
      <c r="AG789" s="40"/>
      <c r="AH789" s="40"/>
      <c r="AI789" s="40"/>
      <c r="AJ789" s="5"/>
      <c r="AK789" s="5"/>
      <c r="AL789" s="5"/>
    </row>
    <row r="790" spans="1:38" ht="16">
      <c r="A790" s="151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8"/>
      <c r="Y790" s="33"/>
      <c r="Z790" s="33"/>
      <c r="AA790" s="33"/>
      <c r="AB790" s="33"/>
      <c r="AC790" s="33"/>
      <c r="AD790" s="8"/>
      <c r="AE790" s="40"/>
      <c r="AF790" s="40"/>
      <c r="AG790" s="40"/>
      <c r="AH790" s="40"/>
      <c r="AI790" s="40"/>
      <c r="AJ790" s="5"/>
      <c r="AK790" s="5"/>
      <c r="AL790" s="5"/>
    </row>
    <row r="791" spans="1:38" ht="16">
      <c r="A791" s="151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8"/>
      <c r="Y791" s="33"/>
      <c r="Z791" s="33"/>
      <c r="AA791" s="33"/>
      <c r="AB791" s="33"/>
      <c r="AC791" s="33"/>
      <c r="AD791" s="8"/>
      <c r="AE791" s="40"/>
      <c r="AF791" s="40"/>
      <c r="AG791" s="40"/>
      <c r="AH791" s="40"/>
      <c r="AI791" s="40"/>
      <c r="AJ791" s="5"/>
      <c r="AK791" s="5"/>
      <c r="AL791" s="5"/>
    </row>
    <row r="792" spans="1:38" ht="16">
      <c r="A792" s="151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8"/>
      <c r="Y792" s="33"/>
      <c r="Z792" s="33"/>
      <c r="AA792" s="33"/>
      <c r="AB792" s="33"/>
      <c r="AC792" s="33"/>
      <c r="AD792" s="8"/>
      <c r="AE792" s="40"/>
      <c r="AF792" s="40"/>
      <c r="AG792" s="40"/>
      <c r="AH792" s="40"/>
      <c r="AI792" s="40"/>
      <c r="AJ792" s="5"/>
      <c r="AK792" s="5"/>
      <c r="AL792" s="5"/>
    </row>
    <row r="793" spans="1:38" ht="16">
      <c r="A793" s="151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8"/>
      <c r="Y793" s="33"/>
      <c r="Z793" s="33"/>
      <c r="AA793" s="33"/>
      <c r="AB793" s="33"/>
      <c r="AC793" s="33"/>
      <c r="AD793" s="8"/>
      <c r="AE793" s="40"/>
      <c r="AF793" s="40"/>
      <c r="AG793" s="40"/>
      <c r="AH793" s="40"/>
      <c r="AI793" s="40"/>
      <c r="AJ793" s="5"/>
      <c r="AK793" s="5"/>
      <c r="AL793" s="5"/>
    </row>
    <row r="794" spans="1:38" ht="16">
      <c r="A794" s="151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8"/>
      <c r="Y794" s="33"/>
      <c r="Z794" s="33"/>
      <c r="AA794" s="33"/>
      <c r="AB794" s="33"/>
      <c r="AC794" s="33"/>
      <c r="AD794" s="8"/>
      <c r="AE794" s="40"/>
      <c r="AF794" s="40"/>
      <c r="AG794" s="40"/>
      <c r="AH794" s="40"/>
      <c r="AI794" s="40"/>
      <c r="AJ794" s="5"/>
      <c r="AK794" s="5"/>
      <c r="AL794" s="5"/>
    </row>
    <row r="795" spans="1:38" ht="16">
      <c r="A795" s="151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8"/>
      <c r="Y795" s="33"/>
      <c r="Z795" s="33"/>
      <c r="AA795" s="33"/>
      <c r="AB795" s="33"/>
      <c r="AC795" s="33"/>
      <c r="AD795" s="8"/>
      <c r="AE795" s="40"/>
      <c r="AF795" s="40"/>
      <c r="AG795" s="40"/>
      <c r="AH795" s="40"/>
      <c r="AI795" s="40"/>
      <c r="AJ795" s="5"/>
      <c r="AK795" s="5"/>
      <c r="AL795" s="5"/>
    </row>
    <row r="796" spans="1:38" ht="16">
      <c r="A796" s="151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8"/>
      <c r="Y796" s="33"/>
      <c r="Z796" s="33"/>
      <c r="AA796" s="33"/>
      <c r="AB796" s="33"/>
      <c r="AC796" s="33"/>
      <c r="AD796" s="8"/>
      <c r="AE796" s="40"/>
      <c r="AF796" s="40"/>
      <c r="AG796" s="40"/>
      <c r="AH796" s="40"/>
      <c r="AI796" s="40"/>
      <c r="AJ796" s="5"/>
      <c r="AK796" s="5"/>
      <c r="AL796" s="5"/>
    </row>
    <row r="797" spans="1:38" ht="16">
      <c r="A797" s="151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8"/>
      <c r="Y797" s="33"/>
      <c r="Z797" s="33"/>
      <c r="AA797" s="33"/>
      <c r="AB797" s="33"/>
      <c r="AC797" s="33"/>
      <c r="AD797" s="8"/>
      <c r="AE797" s="40"/>
      <c r="AF797" s="40"/>
      <c r="AG797" s="40"/>
      <c r="AH797" s="40"/>
      <c r="AI797" s="40"/>
      <c r="AJ797" s="5"/>
      <c r="AK797" s="5"/>
      <c r="AL797" s="5"/>
    </row>
    <row r="798" spans="1:38" ht="16">
      <c r="A798" s="151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8"/>
      <c r="Y798" s="33"/>
      <c r="Z798" s="33"/>
      <c r="AA798" s="33"/>
      <c r="AB798" s="33"/>
      <c r="AC798" s="33"/>
      <c r="AD798" s="8"/>
      <c r="AE798" s="40"/>
      <c r="AF798" s="40"/>
      <c r="AG798" s="40"/>
      <c r="AH798" s="40"/>
      <c r="AI798" s="40"/>
      <c r="AJ798" s="5"/>
      <c r="AK798" s="5"/>
      <c r="AL798" s="5"/>
    </row>
    <row r="799" spans="1:38" ht="16">
      <c r="A799" s="151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8"/>
      <c r="Y799" s="33"/>
      <c r="Z799" s="33"/>
      <c r="AA799" s="33"/>
      <c r="AB799" s="33"/>
      <c r="AC799" s="33"/>
      <c r="AD799" s="8"/>
      <c r="AE799" s="40"/>
      <c r="AF799" s="40"/>
      <c r="AG799" s="40"/>
      <c r="AH799" s="40"/>
      <c r="AI799" s="40"/>
      <c r="AJ799" s="5"/>
      <c r="AK799" s="5"/>
      <c r="AL799" s="5"/>
    </row>
    <row r="800" spans="1:38" ht="16">
      <c r="A800" s="151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8"/>
      <c r="Y800" s="33"/>
      <c r="Z800" s="33"/>
      <c r="AA800" s="33"/>
      <c r="AB800" s="33"/>
      <c r="AC800" s="33"/>
      <c r="AD800" s="8"/>
      <c r="AE800" s="40"/>
      <c r="AF800" s="40"/>
      <c r="AG800" s="40"/>
      <c r="AH800" s="40"/>
      <c r="AI800" s="40"/>
      <c r="AJ800" s="5"/>
      <c r="AK800" s="5"/>
      <c r="AL800" s="5"/>
    </row>
    <row r="801" spans="1:38" ht="16">
      <c r="A801" s="151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8"/>
      <c r="Y801" s="33"/>
      <c r="Z801" s="33"/>
      <c r="AA801" s="33"/>
      <c r="AB801" s="33"/>
      <c r="AC801" s="33"/>
      <c r="AD801" s="8"/>
      <c r="AE801" s="40"/>
      <c r="AF801" s="40"/>
      <c r="AG801" s="40"/>
      <c r="AH801" s="40"/>
      <c r="AI801" s="40"/>
      <c r="AJ801" s="5"/>
      <c r="AK801" s="5"/>
      <c r="AL801" s="5"/>
    </row>
    <row r="802" spans="1:38" ht="16">
      <c r="A802" s="151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8"/>
      <c r="Y802" s="33"/>
      <c r="Z802" s="33"/>
      <c r="AA802" s="33"/>
      <c r="AB802" s="33"/>
      <c r="AC802" s="33"/>
      <c r="AD802" s="8"/>
      <c r="AE802" s="40"/>
      <c r="AF802" s="40"/>
      <c r="AG802" s="40"/>
      <c r="AH802" s="40"/>
      <c r="AI802" s="40"/>
      <c r="AJ802" s="5"/>
      <c r="AK802" s="5"/>
      <c r="AL802" s="5"/>
    </row>
    <row r="803" spans="1:38" ht="16">
      <c r="A803" s="151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8"/>
      <c r="Y803" s="33"/>
      <c r="Z803" s="33"/>
      <c r="AA803" s="33"/>
      <c r="AB803" s="33"/>
      <c r="AC803" s="33"/>
      <c r="AD803" s="8"/>
      <c r="AE803" s="40"/>
      <c r="AF803" s="40"/>
      <c r="AG803" s="40"/>
      <c r="AH803" s="40"/>
      <c r="AI803" s="40"/>
      <c r="AJ803" s="5"/>
      <c r="AK803" s="5"/>
      <c r="AL803" s="5"/>
    </row>
    <row r="804" spans="1:38" ht="16">
      <c r="A804" s="151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8"/>
      <c r="Y804" s="33"/>
      <c r="Z804" s="33"/>
      <c r="AA804" s="33"/>
      <c r="AB804" s="33"/>
      <c r="AC804" s="33"/>
      <c r="AD804" s="8"/>
      <c r="AE804" s="40"/>
      <c r="AF804" s="40"/>
      <c r="AG804" s="40"/>
      <c r="AH804" s="40"/>
      <c r="AI804" s="40"/>
      <c r="AJ804" s="5"/>
      <c r="AK804" s="5"/>
      <c r="AL804" s="5"/>
    </row>
    <row r="805" spans="1:38" ht="16">
      <c r="A805" s="151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8"/>
      <c r="Y805" s="33"/>
      <c r="Z805" s="33"/>
      <c r="AA805" s="33"/>
      <c r="AB805" s="33"/>
      <c r="AC805" s="33"/>
      <c r="AD805" s="8"/>
      <c r="AE805" s="40"/>
      <c r="AF805" s="40"/>
      <c r="AG805" s="40"/>
      <c r="AH805" s="40"/>
      <c r="AI805" s="40"/>
      <c r="AJ805" s="5"/>
      <c r="AK805" s="5"/>
      <c r="AL805" s="5"/>
    </row>
    <row r="806" spans="1:38" ht="16">
      <c r="A806" s="151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8"/>
      <c r="Y806" s="33"/>
      <c r="Z806" s="33"/>
      <c r="AA806" s="33"/>
      <c r="AB806" s="33"/>
      <c r="AC806" s="33"/>
      <c r="AD806" s="8"/>
      <c r="AE806" s="40"/>
      <c r="AF806" s="40"/>
      <c r="AG806" s="40"/>
      <c r="AH806" s="40"/>
      <c r="AI806" s="40"/>
      <c r="AJ806" s="5"/>
      <c r="AK806" s="5"/>
      <c r="AL806" s="5"/>
    </row>
    <row r="807" spans="1:38" ht="16">
      <c r="A807" s="151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8"/>
      <c r="Y807" s="33"/>
      <c r="Z807" s="33"/>
      <c r="AA807" s="33"/>
      <c r="AB807" s="33"/>
      <c r="AC807" s="33"/>
      <c r="AD807" s="8"/>
      <c r="AE807" s="40"/>
      <c r="AF807" s="40"/>
      <c r="AG807" s="40"/>
      <c r="AH807" s="40"/>
      <c r="AI807" s="40"/>
      <c r="AJ807" s="5"/>
      <c r="AK807" s="5"/>
      <c r="AL807" s="5"/>
    </row>
    <row r="808" spans="1:38" ht="16">
      <c r="A808" s="151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8"/>
      <c r="Y808" s="33"/>
      <c r="Z808" s="33"/>
      <c r="AA808" s="33"/>
      <c r="AB808" s="33"/>
      <c r="AC808" s="33"/>
      <c r="AD808" s="8"/>
      <c r="AE808" s="40"/>
      <c r="AF808" s="40"/>
      <c r="AG808" s="40"/>
      <c r="AH808" s="40"/>
      <c r="AI808" s="40"/>
      <c r="AJ808" s="5"/>
      <c r="AK808" s="5"/>
      <c r="AL808" s="5"/>
    </row>
    <row r="809" spans="1:38" ht="16">
      <c r="A809" s="151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8"/>
      <c r="Y809" s="33"/>
      <c r="Z809" s="33"/>
      <c r="AA809" s="33"/>
      <c r="AB809" s="33"/>
      <c r="AC809" s="33"/>
      <c r="AD809" s="8"/>
      <c r="AE809" s="40"/>
      <c r="AF809" s="40"/>
      <c r="AG809" s="40"/>
      <c r="AH809" s="40"/>
      <c r="AI809" s="40"/>
      <c r="AJ809" s="5"/>
      <c r="AK809" s="5"/>
      <c r="AL809" s="5"/>
    </row>
    <row r="810" spans="1:38" ht="16">
      <c r="A810" s="151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8"/>
      <c r="Y810" s="33"/>
      <c r="Z810" s="33"/>
      <c r="AA810" s="33"/>
      <c r="AB810" s="33"/>
      <c r="AC810" s="33"/>
      <c r="AD810" s="8"/>
      <c r="AE810" s="40"/>
      <c r="AF810" s="40"/>
      <c r="AG810" s="40"/>
      <c r="AH810" s="40"/>
      <c r="AI810" s="40"/>
      <c r="AJ810" s="5"/>
      <c r="AK810" s="5"/>
      <c r="AL810" s="5"/>
    </row>
    <row r="811" spans="1:38" ht="16">
      <c r="A811" s="151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8"/>
      <c r="Y811" s="33"/>
      <c r="Z811" s="33"/>
      <c r="AA811" s="33"/>
      <c r="AB811" s="33"/>
      <c r="AC811" s="33"/>
      <c r="AD811" s="8"/>
      <c r="AE811" s="40"/>
      <c r="AF811" s="40"/>
      <c r="AG811" s="40"/>
      <c r="AH811" s="40"/>
      <c r="AI811" s="40"/>
      <c r="AJ811" s="5"/>
      <c r="AK811" s="5"/>
      <c r="AL811" s="5"/>
    </row>
    <row r="812" spans="1:38" ht="16">
      <c r="A812" s="151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8"/>
      <c r="Y812" s="33"/>
      <c r="Z812" s="33"/>
      <c r="AA812" s="33"/>
      <c r="AB812" s="33"/>
      <c r="AC812" s="33"/>
      <c r="AD812" s="8"/>
      <c r="AE812" s="40"/>
      <c r="AF812" s="40"/>
      <c r="AG812" s="40"/>
      <c r="AH812" s="40"/>
      <c r="AI812" s="40"/>
      <c r="AJ812" s="5"/>
      <c r="AK812" s="5"/>
      <c r="AL812" s="5"/>
    </row>
    <row r="813" spans="1:38" ht="16">
      <c r="A813" s="151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8"/>
      <c r="Y813" s="33"/>
      <c r="Z813" s="33"/>
      <c r="AA813" s="33"/>
      <c r="AB813" s="33"/>
      <c r="AC813" s="33"/>
      <c r="AD813" s="8"/>
      <c r="AE813" s="40"/>
      <c r="AF813" s="40"/>
      <c r="AG813" s="40"/>
      <c r="AH813" s="40"/>
      <c r="AI813" s="40"/>
      <c r="AJ813" s="5"/>
      <c r="AK813" s="5"/>
      <c r="AL813" s="5"/>
    </row>
    <row r="814" spans="1:38" ht="16">
      <c r="A814" s="151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8"/>
      <c r="Y814" s="33"/>
      <c r="Z814" s="33"/>
      <c r="AA814" s="33"/>
      <c r="AB814" s="33"/>
      <c r="AC814" s="33"/>
      <c r="AD814" s="8"/>
      <c r="AE814" s="40"/>
      <c r="AF814" s="40"/>
      <c r="AG814" s="40"/>
      <c r="AH814" s="40"/>
      <c r="AI814" s="40"/>
      <c r="AJ814" s="5"/>
      <c r="AK814" s="5"/>
      <c r="AL814" s="5"/>
    </row>
    <row r="815" spans="1:38" ht="16">
      <c r="A815" s="151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8"/>
      <c r="Y815" s="33"/>
      <c r="Z815" s="33"/>
      <c r="AA815" s="33"/>
      <c r="AB815" s="33"/>
      <c r="AC815" s="33"/>
      <c r="AD815" s="8"/>
      <c r="AE815" s="40"/>
      <c r="AF815" s="40"/>
      <c r="AG815" s="40"/>
      <c r="AH815" s="40"/>
      <c r="AI815" s="40"/>
      <c r="AJ815" s="5"/>
      <c r="AK815" s="5"/>
      <c r="AL815" s="5"/>
    </row>
    <row r="816" spans="1:38" ht="16">
      <c r="A816" s="151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8"/>
      <c r="Y816" s="33"/>
      <c r="Z816" s="33"/>
      <c r="AA816" s="33"/>
      <c r="AB816" s="33"/>
      <c r="AC816" s="33"/>
      <c r="AD816" s="8"/>
      <c r="AE816" s="40"/>
      <c r="AF816" s="40"/>
      <c r="AG816" s="40"/>
      <c r="AH816" s="40"/>
      <c r="AI816" s="40"/>
      <c r="AJ816" s="5"/>
      <c r="AK816" s="5"/>
      <c r="AL816" s="5"/>
    </row>
    <row r="817" spans="1:38" ht="16">
      <c r="A817" s="151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8"/>
      <c r="Y817" s="33"/>
      <c r="Z817" s="33"/>
      <c r="AA817" s="33"/>
      <c r="AB817" s="33"/>
      <c r="AC817" s="33"/>
      <c r="AD817" s="8"/>
      <c r="AE817" s="40"/>
      <c r="AF817" s="40"/>
      <c r="AG817" s="40"/>
      <c r="AH817" s="40"/>
      <c r="AI817" s="40"/>
      <c r="AJ817" s="5"/>
      <c r="AK817" s="5"/>
      <c r="AL817" s="5"/>
    </row>
    <row r="818" spans="1:38" ht="16">
      <c r="A818" s="151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8"/>
      <c r="Y818" s="33"/>
      <c r="Z818" s="33"/>
      <c r="AA818" s="33"/>
      <c r="AB818" s="33"/>
      <c r="AC818" s="33"/>
      <c r="AD818" s="8"/>
      <c r="AE818" s="40"/>
      <c r="AF818" s="40"/>
      <c r="AG818" s="40"/>
      <c r="AH818" s="40"/>
      <c r="AI818" s="40"/>
      <c r="AJ818" s="5"/>
      <c r="AK818" s="5"/>
      <c r="AL818" s="5"/>
    </row>
    <row r="819" spans="1:38" ht="16">
      <c r="A819" s="151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8"/>
      <c r="Y819" s="33"/>
      <c r="Z819" s="33"/>
      <c r="AA819" s="33"/>
      <c r="AB819" s="33"/>
      <c r="AC819" s="33"/>
      <c r="AD819" s="8"/>
      <c r="AE819" s="40"/>
      <c r="AF819" s="40"/>
      <c r="AG819" s="40"/>
      <c r="AH819" s="40"/>
      <c r="AI819" s="40"/>
      <c r="AJ819" s="5"/>
      <c r="AK819" s="5"/>
      <c r="AL819" s="5"/>
    </row>
    <row r="820" spans="1:38" ht="16">
      <c r="A820" s="151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8"/>
      <c r="Y820" s="33"/>
      <c r="Z820" s="33"/>
      <c r="AA820" s="33"/>
      <c r="AB820" s="33"/>
      <c r="AC820" s="33"/>
      <c r="AD820" s="8"/>
      <c r="AE820" s="40"/>
      <c r="AF820" s="40"/>
      <c r="AG820" s="40"/>
      <c r="AH820" s="40"/>
      <c r="AI820" s="40"/>
      <c r="AJ820" s="5"/>
      <c r="AK820" s="5"/>
      <c r="AL820" s="5"/>
    </row>
    <row r="821" spans="1:38" ht="16">
      <c r="A821" s="151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8"/>
      <c r="Y821" s="33"/>
      <c r="Z821" s="33"/>
      <c r="AA821" s="33"/>
      <c r="AB821" s="33"/>
      <c r="AC821" s="33"/>
      <c r="AD821" s="8"/>
      <c r="AE821" s="40"/>
      <c r="AF821" s="40"/>
      <c r="AG821" s="40"/>
      <c r="AH821" s="40"/>
      <c r="AI821" s="40"/>
      <c r="AJ821" s="5"/>
      <c r="AK821" s="5"/>
      <c r="AL821" s="5"/>
    </row>
    <row r="822" spans="1:38" ht="16">
      <c r="A822" s="151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8"/>
      <c r="Y822" s="33"/>
      <c r="Z822" s="33"/>
      <c r="AA822" s="33"/>
      <c r="AB822" s="33"/>
      <c r="AC822" s="33"/>
      <c r="AD822" s="8"/>
      <c r="AE822" s="40"/>
      <c r="AF822" s="40"/>
      <c r="AG822" s="40"/>
      <c r="AH822" s="40"/>
      <c r="AI822" s="40"/>
      <c r="AJ822" s="5"/>
      <c r="AK822" s="5"/>
      <c r="AL822" s="5"/>
    </row>
    <row r="823" spans="1:38" ht="16">
      <c r="A823" s="151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8"/>
      <c r="Y823" s="33"/>
      <c r="Z823" s="33"/>
      <c r="AA823" s="33"/>
      <c r="AB823" s="33"/>
      <c r="AC823" s="33"/>
      <c r="AD823" s="8"/>
      <c r="AE823" s="40"/>
      <c r="AF823" s="40"/>
      <c r="AG823" s="40"/>
      <c r="AH823" s="40"/>
      <c r="AI823" s="40"/>
      <c r="AJ823" s="5"/>
      <c r="AK823" s="5"/>
      <c r="AL823" s="5"/>
    </row>
    <row r="824" spans="1:38" ht="16">
      <c r="A824" s="151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8"/>
      <c r="Y824" s="33"/>
      <c r="Z824" s="33"/>
      <c r="AA824" s="33"/>
      <c r="AB824" s="33"/>
      <c r="AC824" s="33"/>
      <c r="AD824" s="8"/>
      <c r="AE824" s="40"/>
      <c r="AF824" s="40"/>
      <c r="AG824" s="40"/>
      <c r="AH824" s="40"/>
      <c r="AI824" s="40"/>
      <c r="AJ824" s="5"/>
      <c r="AK824" s="5"/>
      <c r="AL824" s="5"/>
    </row>
    <row r="825" spans="1:38" ht="16">
      <c r="A825" s="151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8"/>
      <c r="Y825" s="33"/>
      <c r="Z825" s="33"/>
      <c r="AA825" s="33"/>
      <c r="AB825" s="33"/>
      <c r="AC825" s="33"/>
      <c r="AD825" s="8"/>
      <c r="AE825" s="40"/>
      <c r="AF825" s="40"/>
      <c r="AG825" s="40"/>
      <c r="AH825" s="40"/>
      <c r="AI825" s="40"/>
      <c r="AJ825" s="5"/>
      <c r="AK825" s="5"/>
      <c r="AL825" s="5"/>
    </row>
    <row r="826" spans="1:38" ht="16">
      <c r="A826" s="151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8"/>
      <c r="Y826" s="33"/>
      <c r="Z826" s="33"/>
      <c r="AA826" s="33"/>
      <c r="AB826" s="33"/>
      <c r="AC826" s="33"/>
      <c r="AD826" s="8"/>
      <c r="AE826" s="40"/>
      <c r="AF826" s="40"/>
      <c r="AG826" s="40"/>
      <c r="AH826" s="40"/>
      <c r="AI826" s="40"/>
      <c r="AJ826" s="5"/>
      <c r="AK826" s="5"/>
      <c r="AL826" s="5"/>
    </row>
    <row r="827" spans="1:38" ht="16">
      <c r="A827" s="151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8"/>
      <c r="Y827" s="33"/>
      <c r="Z827" s="33"/>
      <c r="AA827" s="33"/>
      <c r="AB827" s="33"/>
      <c r="AC827" s="33"/>
      <c r="AD827" s="8"/>
      <c r="AE827" s="40"/>
      <c r="AF827" s="40"/>
      <c r="AG827" s="40"/>
      <c r="AH827" s="40"/>
      <c r="AI827" s="40"/>
      <c r="AJ827" s="5"/>
      <c r="AK827" s="5"/>
      <c r="AL827" s="5"/>
    </row>
    <row r="828" spans="1:38" ht="16">
      <c r="A828" s="151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8"/>
      <c r="Y828" s="33"/>
      <c r="Z828" s="33"/>
      <c r="AA828" s="33"/>
      <c r="AB828" s="33"/>
      <c r="AC828" s="33"/>
      <c r="AD828" s="8"/>
      <c r="AE828" s="40"/>
      <c r="AF828" s="40"/>
      <c r="AG828" s="40"/>
      <c r="AH828" s="40"/>
      <c r="AI828" s="40"/>
      <c r="AJ828" s="5"/>
      <c r="AK828" s="5"/>
      <c r="AL828" s="5"/>
    </row>
    <row r="829" spans="1:38" ht="16">
      <c r="A829" s="151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8"/>
      <c r="Y829" s="33"/>
      <c r="Z829" s="33"/>
      <c r="AA829" s="33"/>
      <c r="AB829" s="33"/>
      <c r="AC829" s="33"/>
      <c r="AD829" s="8"/>
      <c r="AE829" s="40"/>
      <c r="AF829" s="40"/>
      <c r="AG829" s="40"/>
      <c r="AH829" s="40"/>
      <c r="AI829" s="40"/>
      <c r="AJ829" s="5"/>
      <c r="AK829" s="5"/>
      <c r="AL829" s="5"/>
    </row>
    <row r="830" spans="1:38" ht="16">
      <c r="A830" s="151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8"/>
      <c r="Y830" s="33"/>
      <c r="Z830" s="33"/>
      <c r="AA830" s="33"/>
      <c r="AB830" s="33"/>
      <c r="AC830" s="33"/>
      <c r="AD830" s="8"/>
      <c r="AE830" s="40"/>
      <c r="AF830" s="40"/>
      <c r="AG830" s="40"/>
      <c r="AH830" s="40"/>
      <c r="AI830" s="40"/>
      <c r="AJ830" s="5"/>
      <c r="AK830" s="5"/>
      <c r="AL830" s="5"/>
    </row>
    <row r="831" spans="1:38" ht="16">
      <c r="A831" s="151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8"/>
      <c r="Y831" s="33"/>
      <c r="Z831" s="33"/>
      <c r="AA831" s="33"/>
      <c r="AB831" s="33"/>
      <c r="AC831" s="33"/>
      <c r="AD831" s="8"/>
      <c r="AE831" s="40"/>
      <c r="AF831" s="40"/>
      <c r="AG831" s="40"/>
      <c r="AH831" s="40"/>
      <c r="AI831" s="40"/>
      <c r="AJ831" s="5"/>
      <c r="AK831" s="5"/>
      <c r="AL831" s="5"/>
    </row>
    <row r="832" spans="1:38" ht="16">
      <c r="A832" s="151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8"/>
      <c r="Y832" s="33"/>
      <c r="Z832" s="33"/>
      <c r="AA832" s="33"/>
      <c r="AB832" s="33"/>
      <c r="AC832" s="33"/>
      <c r="AD832" s="8"/>
      <c r="AE832" s="40"/>
      <c r="AF832" s="40"/>
      <c r="AG832" s="40"/>
      <c r="AH832" s="40"/>
      <c r="AI832" s="40"/>
      <c r="AJ832" s="5"/>
      <c r="AK832" s="5"/>
      <c r="AL832" s="5"/>
    </row>
    <row r="833" spans="1:38" ht="16">
      <c r="A833" s="151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8"/>
      <c r="Y833" s="33"/>
      <c r="Z833" s="33"/>
      <c r="AA833" s="33"/>
      <c r="AB833" s="33"/>
      <c r="AC833" s="33"/>
      <c r="AD833" s="8"/>
      <c r="AE833" s="40"/>
      <c r="AF833" s="40"/>
      <c r="AG833" s="40"/>
      <c r="AH833" s="40"/>
      <c r="AI833" s="40"/>
      <c r="AJ833" s="5"/>
      <c r="AK833" s="5"/>
      <c r="AL833" s="5"/>
    </row>
    <row r="834" spans="1:38" ht="16">
      <c r="A834" s="151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8"/>
      <c r="Y834" s="33"/>
      <c r="Z834" s="33"/>
      <c r="AA834" s="33"/>
      <c r="AB834" s="33"/>
      <c r="AC834" s="33"/>
      <c r="AD834" s="8"/>
      <c r="AE834" s="40"/>
      <c r="AF834" s="40"/>
      <c r="AG834" s="40"/>
      <c r="AH834" s="40"/>
      <c r="AI834" s="40"/>
      <c r="AJ834" s="5"/>
      <c r="AK834" s="5"/>
      <c r="AL834" s="5"/>
    </row>
    <row r="835" spans="1:38" ht="16">
      <c r="A835" s="151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8"/>
      <c r="Y835" s="33"/>
      <c r="Z835" s="33"/>
      <c r="AA835" s="33"/>
      <c r="AB835" s="33"/>
      <c r="AC835" s="33"/>
      <c r="AD835" s="8"/>
      <c r="AE835" s="40"/>
      <c r="AF835" s="40"/>
      <c r="AG835" s="40"/>
      <c r="AH835" s="40"/>
      <c r="AI835" s="40"/>
      <c r="AJ835" s="5"/>
      <c r="AK835" s="5"/>
      <c r="AL835" s="5"/>
    </row>
    <row r="836" spans="1:38" ht="16">
      <c r="A836" s="151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8"/>
      <c r="Y836" s="33"/>
      <c r="Z836" s="33"/>
      <c r="AA836" s="33"/>
      <c r="AB836" s="33"/>
      <c r="AC836" s="33"/>
      <c r="AD836" s="8"/>
      <c r="AE836" s="40"/>
      <c r="AF836" s="40"/>
      <c r="AG836" s="40"/>
      <c r="AH836" s="40"/>
      <c r="AI836" s="40"/>
      <c r="AJ836" s="5"/>
      <c r="AK836" s="5"/>
      <c r="AL836" s="5"/>
    </row>
    <row r="837" spans="1:38" ht="16">
      <c r="A837" s="151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8"/>
      <c r="Y837" s="33"/>
      <c r="Z837" s="33"/>
      <c r="AA837" s="33"/>
      <c r="AB837" s="33"/>
      <c r="AC837" s="33"/>
      <c r="AD837" s="8"/>
      <c r="AE837" s="40"/>
      <c r="AF837" s="40"/>
      <c r="AG837" s="40"/>
      <c r="AH837" s="40"/>
      <c r="AI837" s="40"/>
      <c r="AJ837" s="5"/>
      <c r="AK837" s="5"/>
      <c r="AL837" s="5"/>
    </row>
    <row r="838" spans="1:38" ht="16">
      <c r="A838" s="151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8"/>
      <c r="Y838" s="33"/>
      <c r="Z838" s="33"/>
      <c r="AA838" s="33"/>
      <c r="AB838" s="33"/>
      <c r="AC838" s="33"/>
      <c r="AD838" s="8"/>
      <c r="AE838" s="40"/>
      <c r="AF838" s="40"/>
      <c r="AG838" s="40"/>
      <c r="AH838" s="40"/>
      <c r="AI838" s="40"/>
      <c r="AJ838" s="5"/>
      <c r="AK838" s="5"/>
      <c r="AL838" s="5"/>
    </row>
    <row r="839" spans="1:38" ht="16">
      <c r="A839" s="151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8"/>
      <c r="Y839" s="33"/>
      <c r="Z839" s="33"/>
      <c r="AA839" s="33"/>
      <c r="AB839" s="33"/>
      <c r="AC839" s="33"/>
      <c r="AD839" s="8"/>
      <c r="AE839" s="40"/>
      <c r="AF839" s="40"/>
      <c r="AG839" s="40"/>
      <c r="AH839" s="40"/>
      <c r="AI839" s="40"/>
      <c r="AJ839" s="5"/>
      <c r="AK839" s="5"/>
      <c r="AL839" s="5"/>
    </row>
    <row r="840" spans="1:38" ht="16">
      <c r="A840" s="151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8"/>
      <c r="Y840" s="33"/>
      <c r="Z840" s="33"/>
      <c r="AA840" s="33"/>
      <c r="AB840" s="33"/>
      <c r="AC840" s="33"/>
      <c r="AD840" s="8"/>
      <c r="AE840" s="40"/>
      <c r="AF840" s="40"/>
      <c r="AG840" s="40"/>
      <c r="AH840" s="40"/>
      <c r="AI840" s="40"/>
      <c r="AJ840" s="5"/>
      <c r="AK840" s="5"/>
      <c r="AL840" s="5"/>
    </row>
    <row r="841" spans="1:38" ht="16">
      <c r="A841" s="151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8"/>
      <c r="Y841" s="33"/>
      <c r="Z841" s="33"/>
      <c r="AA841" s="33"/>
      <c r="AB841" s="33"/>
      <c r="AC841" s="33"/>
      <c r="AD841" s="8"/>
      <c r="AE841" s="40"/>
      <c r="AF841" s="40"/>
      <c r="AG841" s="40"/>
      <c r="AH841" s="40"/>
      <c r="AI841" s="40"/>
      <c r="AJ841" s="5"/>
      <c r="AK841" s="5"/>
      <c r="AL841" s="5"/>
    </row>
    <row r="842" spans="1:38" ht="16">
      <c r="A842" s="151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8"/>
      <c r="Y842" s="33"/>
      <c r="Z842" s="33"/>
      <c r="AA842" s="33"/>
      <c r="AB842" s="33"/>
      <c r="AC842" s="33"/>
      <c r="AD842" s="8"/>
      <c r="AE842" s="40"/>
      <c r="AF842" s="40"/>
      <c r="AG842" s="40"/>
      <c r="AH842" s="40"/>
      <c r="AI842" s="40"/>
      <c r="AJ842" s="5"/>
      <c r="AK842" s="5"/>
      <c r="AL842" s="5"/>
    </row>
    <row r="843" spans="1:38" ht="16">
      <c r="A843" s="151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8"/>
      <c r="Y843" s="33"/>
      <c r="Z843" s="33"/>
      <c r="AA843" s="33"/>
      <c r="AB843" s="33"/>
      <c r="AC843" s="33"/>
      <c r="AD843" s="8"/>
      <c r="AE843" s="40"/>
      <c r="AF843" s="40"/>
      <c r="AG843" s="40"/>
      <c r="AH843" s="40"/>
      <c r="AI843" s="40"/>
      <c r="AJ843" s="5"/>
      <c r="AK843" s="5"/>
      <c r="AL843" s="5"/>
    </row>
    <row r="844" spans="1:38" ht="16">
      <c r="A844" s="151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8"/>
      <c r="Y844" s="33"/>
      <c r="Z844" s="33"/>
      <c r="AA844" s="33"/>
      <c r="AB844" s="33"/>
      <c r="AC844" s="33"/>
      <c r="AD844" s="8"/>
      <c r="AE844" s="40"/>
      <c r="AF844" s="40"/>
      <c r="AG844" s="40"/>
      <c r="AH844" s="40"/>
      <c r="AI844" s="40"/>
      <c r="AJ844" s="5"/>
      <c r="AK844" s="5"/>
      <c r="AL844" s="5"/>
    </row>
    <row r="845" spans="1:38" ht="16">
      <c r="A845" s="151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8"/>
      <c r="Y845" s="33"/>
      <c r="Z845" s="33"/>
      <c r="AA845" s="33"/>
      <c r="AB845" s="33"/>
      <c r="AC845" s="33"/>
      <c r="AD845" s="8"/>
      <c r="AE845" s="40"/>
      <c r="AF845" s="40"/>
      <c r="AG845" s="40"/>
      <c r="AH845" s="40"/>
      <c r="AI845" s="40"/>
      <c r="AJ845" s="5"/>
      <c r="AK845" s="5"/>
      <c r="AL845" s="5"/>
    </row>
    <row r="846" spans="1:38" ht="16">
      <c r="A846" s="151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8"/>
      <c r="Y846" s="33"/>
      <c r="Z846" s="33"/>
      <c r="AA846" s="33"/>
      <c r="AB846" s="33"/>
      <c r="AC846" s="33"/>
      <c r="AD846" s="8"/>
      <c r="AE846" s="40"/>
      <c r="AF846" s="40"/>
      <c r="AG846" s="40"/>
      <c r="AH846" s="40"/>
      <c r="AI846" s="40"/>
      <c r="AJ846" s="5"/>
      <c r="AK846" s="5"/>
      <c r="AL846" s="5"/>
    </row>
    <row r="847" spans="1:38" ht="16">
      <c r="A847" s="151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8"/>
      <c r="Y847" s="33"/>
      <c r="Z847" s="33"/>
      <c r="AA847" s="33"/>
      <c r="AB847" s="33"/>
      <c r="AC847" s="33"/>
      <c r="AD847" s="8"/>
      <c r="AE847" s="40"/>
      <c r="AF847" s="40"/>
      <c r="AG847" s="40"/>
      <c r="AH847" s="40"/>
      <c r="AI847" s="40"/>
      <c r="AJ847" s="5"/>
      <c r="AK847" s="5"/>
      <c r="AL847" s="5"/>
    </row>
    <row r="848" spans="1:38" ht="16">
      <c r="A848" s="151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8"/>
      <c r="Y848" s="33"/>
      <c r="Z848" s="33"/>
      <c r="AA848" s="33"/>
      <c r="AB848" s="33"/>
      <c r="AC848" s="33"/>
      <c r="AD848" s="8"/>
      <c r="AE848" s="40"/>
      <c r="AF848" s="40"/>
      <c r="AG848" s="40"/>
      <c r="AH848" s="40"/>
      <c r="AI848" s="40"/>
      <c r="AJ848" s="5"/>
      <c r="AK848" s="5"/>
      <c r="AL848" s="5"/>
    </row>
    <row r="849" spans="1:38" ht="16">
      <c r="A849" s="151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8"/>
      <c r="Y849" s="33"/>
      <c r="Z849" s="33"/>
      <c r="AA849" s="33"/>
      <c r="AB849" s="33"/>
      <c r="AC849" s="33"/>
      <c r="AD849" s="8"/>
      <c r="AE849" s="40"/>
      <c r="AF849" s="40"/>
      <c r="AG849" s="40"/>
      <c r="AH849" s="40"/>
      <c r="AI849" s="40"/>
      <c r="AJ849" s="5"/>
      <c r="AK849" s="5"/>
      <c r="AL849" s="5"/>
    </row>
    <row r="850" spans="1:38" ht="16">
      <c r="A850" s="151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8"/>
      <c r="Y850" s="33"/>
      <c r="Z850" s="33"/>
      <c r="AA850" s="33"/>
      <c r="AB850" s="33"/>
      <c r="AC850" s="33"/>
      <c r="AD850" s="8"/>
      <c r="AE850" s="40"/>
      <c r="AF850" s="40"/>
      <c r="AG850" s="40"/>
      <c r="AH850" s="40"/>
      <c r="AI850" s="40"/>
      <c r="AJ850" s="5"/>
      <c r="AK850" s="5"/>
      <c r="AL850" s="5"/>
    </row>
    <row r="851" spans="1:38" ht="16">
      <c r="A851" s="151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8"/>
      <c r="Y851" s="33"/>
      <c r="Z851" s="33"/>
      <c r="AA851" s="33"/>
      <c r="AB851" s="33"/>
      <c r="AC851" s="33"/>
      <c r="AD851" s="8"/>
      <c r="AE851" s="40"/>
      <c r="AF851" s="40"/>
      <c r="AG851" s="40"/>
      <c r="AH851" s="40"/>
      <c r="AI851" s="40"/>
      <c r="AJ851" s="5"/>
      <c r="AK851" s="5"/>
      <c r="AL851" s="5"/>
    </row>
    <row r="852" spans="1:38" ht="16">
      <c r="A852" s="151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8"/>
      <c r="Y852" s="33"/>
      <c r="Z852" s="33"/>
      <c r="AA852" s="33"/>
      <c r="AB852" s="33"/>
      <c r="AC852" s="33"/>
      <c r="AD852" s="8"/>
      <c r="AE852" s="40"/>
      <c r="AF852" s="40"/>
      <c r="AG852" s="40"/>
      <c r="AH852" s="40"/>
      <c r="AI852" s="40"/>
      <c r="AJ852" s="5"/>
      <c r="AK852" s="5"/>
      <c r="AL852" s="5"/>
    </row>
    <row r="853" spans="1:38" ht="16">
      <c r="A853" s="151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8"/>
      <c r="Y853" s="33"/>
      <c r="Z853" s="33"/>
      <c r="AA853" s="33"/>
      <c r="AB853" s="33"/>
      <c r="AC853" s="33"/>
      <c r="AD853" s="8"/>
      <c r="AE853" s="40"/>
      <c r="AF853" s="40"/>
      <c r="AG853" s="40"/>
      <c r="AH853" s="40"/>
      <c r="AI853" s="40"/>
      <c r="AJ853" s="5"/>
      <c r="AK853" s="5"/>
      <c r="AL853" s="5"/>
    </row>
    <row r="854" spans="1:38" ht="16">
      <c r="A854" s="151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8"/>
      <c r="Y854" s="33"/>
      <c r="Z854" s="33"/>
      <c r="AA854" s="33"/>
      <c r="AB854" s="33"/>
      <c r="AC854" s="33"/>
      <c r="AD854" s="8"/>
      <c r="AE854" s="40"/>
      <c r="AF854" s="40"/>
      <c r="AG854" s="40"/>
      <c r="AH854" s="40"/>
      <c r="AI854" s="40"/>
      <c r="AJ854" s="5"/>
      <c r="AK854" s="5"/>
      <c r="AL854" s="5"/>
    </row>
    <row r="855" spans="1:38" ht="16">
      <c r="A855" s="151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8"/>
      <c r="Y855" s="33"/>
      <c r="Z855" s="33"/>
      <c r="AA855" s="33"/>
      <c r="AB855" s="33"/>
      <c r="AC855" s="33"/>
      <c r="AD855" s="8"/>
      <c r="AE855" s="40"/>
      <c r="AF855" s="40"/>
      <c r="AG855" s="40"/>
      <c r="AH855" s="40"/>
      <c r="AI855" s="40"/>
      <c r="AJ855" s="5"/>
      <c r="AK855" s="5"/>
      <c r="AL855" s="5"/>
    </row>
    <row r="856" spans="1:38" ht="16">
      <c r="A856" s="151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8"/>
      <c r="Y856" s="33"/>
      <c r="Z856" s="33"/>
      <c r="AA856" s="33"/>
      <c r="AB856" s="33"/>
      <c r="AC856" s="33"/>
      <c r="AD856" s="8"/>
      <c r="AE856" s="40"/>
      <c r="AF856" s="40"/>
      <c r="AG856" s="40"/>
      <c r="AH856" s="40"/>
      <c r="AI856" s="40"/>
      <c r="AJ856" s="5"/>
      <c r="AK856" s="5"/>
      <c r="AL856" s="5"/>
    </row>
    <row r="857" spans="1:38" ht="16">
      <c r="A857" s="151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8"/>
      <c r="Y857" s="33"/>
      <c r="Z857" s="33"/>
      <c r="AA857" s="33"/>
      <c r="AB857" s="33"/>
      <c r="AC857" s="33"/>
      <c r="AD857" s="8"/>
      <c r="AE857" s="40"/>
      <c r="AF857" s="40"/>
      <c r="AG857" s="40"/>
      <c r="AH857" s="40"/>
      <c r="AI857" s="40"/>
      <c r="AJ857" s="5"/>
      <c r="AK857" s="5"/>
      <c r="AL857" s="5"/>
    </row>
    <row r="858" spans="1:38" ht="16">
      <c r="A858" s="151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8"/>
      <c r="Y858" s="33"/>
      <c r="Z858" s="33"/>
      <c r="AA858" s="33"/>
      <c r="AB858" s="33"/>
      <c r="AC858" s="33"/>
      <c r="AD858" s="8"/>
      <c r="AE858" s="40"/>
      <c r="AF858" s="40"/>
      <c r="AG858" s="40"/>
      <c r="AH858" s="40"/>
      <c r="AI858" s="40"/>
      <c r="AJ858" s="5"/>
      <c r="AK858" s="5"/>
      <c r="AL858" s="5"/>
    </row>
    <row r="859" spans="1:38" ht="16">
      <c r="A859" s="151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8"/>
      <c r="Y859" s="33"/>
      <c r="Z859" s="33"/>
      <c r="AA859" s="33"/>
      <c r="AB859" s="33"/>
      <c r="AC859" s="33"/>
      <c r="AD859" s="8"/>
      <c r="AE859" s="40"/>
      <c r="AF859" s="40"/>
      <c r="AG859" s="40"/>
      <c r="AH859" s="40"/>
      <c r="AI859" s="40"/>
      <c r="AJ859" s="5"/>
      <c r="AK859" s="5"/>
      <c r="AL859" s="5"/>
    </row>
    <row r="860" spans="1:38" ht="16">
      <c r="A860" s="151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8"/>
      <c r="Y860" s="33"/>
      <c r="Z860" s="33"/>
      <c r="AA860" s="33"/>
      <c r="AB860" s="33"/>
      <c r="AC860" s="33"/>
      <c r="AD860" s="8"/>
      <c r="AE860" s="40"/>
      <c r="AF860" s="40"/>
      <c r="AG860" s="40"/>
      <c r="AH860" s="40"/>
      <c r="AI860" s="40"/>
      <c r="AJ860" s="5"/>
      <c r="AK860" s="5"/>
      <c r="AL860" s="5"/>
    </row>
    <row r="861" spans="1:38" ht="16">
      <c r="A861" s="151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8"/>
      <c r="Y861" s="33"/>
      <c r="Z861" s="33"/>
      <c r="AA861" s="33"/>
      <c r="AB861" s="33"/>
      <c r="AC861" s="33"/>
      <c r="AD861" s="8"/>
      <c r="AE861" s="40"/>
      <c r="AF861" s="40"/>
      <c r="AG861" s="40"/>
      <c r="AH861" s="40"/>
      <c r="AI861" s="40"/>
      <c r="AJ861" s="5"/>
      <c r="AK861" s="5"/>
      <c r="AL861" s="5"/>
    </row>
    <row r="862" spans="1:38" ht="16">
      <c r="A862" s="151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8"/>
      <c r="Y862" s="33"/>
      <c r="Z862" s="33"/>
      <c r="AA862" s="33"/>
      <c r="AB862" s="33"/>
      <c r="AC862" s="33"/>
      <c r="AD862" s="8"/>
      <c r="AE862" s="40"/>
      <c r="AF862" s="40"/>
      <c r="AG862" s="40"/>
      <c r="AH862" s="40"/>
      <c r="AI862" s="40"/>
      <c r="AJ862" s="5"/>
      <c r="AK862" s="5"/>
      <c r="AL862" s="5"/>
    </row>
    <row r="863" spans="1:36" ht="16">
      <c r="A863" s="151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8"/>
      <c r="Y863" s="33"/>
      <c r="Z863" s="33"/>
      <c r="AA863" s="33"/>
      <c r="AB863" s="33"/>
      <c r="AC863" s="33"/>
      <c r="AD863" s="8"/>
      <c r="AE863" s="40"/>
      <c r="AF863" s="40"/>
      <c r="AG863" s="40"/>
      <c r="AH863" s="40"/>
      <c r="AI863" s="40"/>
      <c r="AJ863" s="5"/>
    </row>
    <row r="864" spans="1:36" ht="16">
      <c r="A864" s="151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8"/>
      <c r="Y864" s="33"/>
      <c r="Z864" s="33"/>
      <c r="AA864" s="33"/>
      <c r="AB864" s="33"/>
      <c r="AC864" s="33"/>
      <c r="AD864" s="8"/>
      <c r="AE864" s="40"/>
      <c r="AF864" s="40"/>
      <c r="AG864" s="40"/>
      <c r="AH864" s="40"/>
      <c r="AI864" s="40"/>
      <c r="AJ864" s="5"/>
    </row>
    <row r="865" spans="1:36" ht="16">
      <c r="A865" s="151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8"/>
      <c r="Y865" s="33"/>
      <c r="Z865" s="33"/>
      <c r="AA865" s="33"/>
      <c r="AB865" s="33"/>
      <c r="AC865" s="33"/>
      <c r="AD865" s="8"/>
      <c r="AE865" s="40"/>
      <c r="AF865" s="40"/>
      <c r="AG865" s="40"/>
      <c r="AH865" s="40"/>
      <c r="AI865" s="40"/>
      <c r="AJ865" s="5"/>
    </row>
    <row r="866" spans="1:36" ht="16">
      <c r="A866" s="151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8"/>
      <c r="Y866" s="33"/>
      <c r="Z866" s="33"/>
      <c r="AA866" s="33"/>
      <c r="AB866" s="33"/>
      <c r="AC866" s="33"/>
      <c r="AD866" s="8"/>
      <c r="AE866" s="40"/>
      <c r="AF866" s="40"/>
      <c r="AG866" s="40"/>
      <c r="AH866" s="40"/>
      <c r="AI866" s="40"/>
      <c r="AJ866" s="5"/>
    </row>
    <row r="867" spans="1:36" ht="16">
      <c r="A867" s="151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8"/>
      <c r="Y867" s="33"/>
      <c r="Z867" s="33"/>
      <c r="AA867" s="33"/>
      <c r="AB867" s="33"/>
      <c r="AC867" s="33"/>
      <c r="AD867" s="8"/>
      <c r="AE867" s="40"/>
      <c r="AF867" s="40"/>
      <c r="AG867" s="40"/>
      <c r="AH867" s="40"/>
      <c r="AI867" s="40"/>
      <c r="AJ867" s="5"/>
    </row>
    <row r="868" spans="1:36" ht="16">
      <c r="A868" s="151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8"/>
      <c r="Y868" s="33"/>
      <c r="Z868" s="33"/>
      <c r="AA868" s="33"/>
      <c r="AB868" s="33"/>
      <c r="AC868" s="33"/>
      <c r="AD868" s="8"/>
      <c r="AE868" s="40"/>
      <c r="AF868" s="40"/>
      <c r="AG868" s="40"/>
      <c r="AH868" s="40"/>
      <c r="AI868" s="40"/>
      <c r="AJ868" s="5"/>
    </row>
  </sheetData>
  <autoFilter ref="A17:AJ140"/>
  <mergeCells count="17">
    <mergeCell ref="AF140:AI140"/>
    <mergeCell ref="AF138:AI138"/>
    <mergeCell ref="B2:C5"/>
    <mergeCell ref="AJ15:AJ17"/>
    <mergeCell ref="D16:F16"/>
    <mergeCell ref="AD10:AJ12"/>
    <mergeCell ref="X15:AG15"/>
    <mergeCell ref="AD16:AG16"/>
    <mergeCell ref="X16:AA16"/>
    <mergeCell ref="I16:K16"/>
    <mergeCell ref="X10:AC12"/>
    <mergeCell ref="S16:U16"/>
    <mergeCell ref="A15:A17"/>
    <mergeCell ref="B15:B17"/>
    <mergeCell ref="C15:C17"/>
    <mergeCell ref="D15:P15"/>
    <mergeCell ref="N16:P16"/>
  </mergeCells>
  <hyperlinks>
    <hyperlink ref="Y3" r:id="rId1" display="mail@thetherapie.ru"/>
    <hyperlink ref="Y2" r:id="rId2" display="www.thetherapie.ru"/>
  </hyperlinks>
  <pageMargins left="0.25" right="0.17" top="0.18" bottom="0.32" header="0.16" footer="0.26"/>
  <pageSetup fitToHeight="6" orientation="landscape" paperSize="9" scale="86" r:id="rId4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16402-5EA6-7349-AF1D-5885A8EC7DBA}">
  <sheetPr>
    <tabColor theme="7" tint="-0.24997"/>
    <pageSetUpPr fitToPage="1"/>
  </sheetPr>
  <dimension ref="A1:U858"/>
  <sheetViews>
    <sheetView zoomScale="50" zoomScaleNormal="50" zoomScalePageLayoutView="115" workbookViewId="0" topLeftCell="A1">
      <pane xSplit="1" ySplit="17" topLeftCell="B53" activePane="bottomRight" state="frozen"/>
      <selection pane="topLeft" activeCell="A1" sqref="A1"/>
      <selection pane="bottomLeft" activeCell="A14" sqref="A14"/>
      <selection pane="topRight" activeCell="B1" sqref="B1"/>
      <selection pane="bottomRight" activeCell="A89" sqref="A89:XFD89"/>
    </sheetView>
  </sheetViews>
  <sheetFormatPr defaultColWidth="10.1640625" defaultRowHeight="16.5"/>
  <cols>
    <col min="1" max="1" width="74" style="152" customWidth="1"/>
    <col min="2" max="2" width="50.125" style="9" customWidth="1"/>
    <col min="3" max="3" width="16.875" style="9" customWidth="1"/>
    <col min="4" max="4" width="24.875" style="9" customWidth="1"/>
    <col min="5" max="5" width="24.875" style="42" customWidth="1"/>
    <col min="6" max="6" width="22.625" style="9" customWidth="1"/>
    <col min="7" max="7" width="24.875" style="9" customWidth="1"/>
    <col min="8" max="8" width="46.5" style="9" customWidth="1"/>
    <col min="9" max="9" width="69.875" style="1" customWidth="1"/>
    <col min="10" max="11" width="10.125" style="1" customWidth="1"/>
    <col min="12" max="16384" width="10.125" style="5"/>
  </cols>
  <sheetData>
    <row r="1" spans="1:11" ht="16">
      <c r="A1" s="141"/>
      <c r="B1" s="4"/>
      <c r="C1" s="4"/>
      <c r="D1" s="4"/>
      <c r="E1" s="36"/>
      <c r="F1" s="4"/>
      <c r="G1" s="4"/>
      <c r="H1" s="4"/>
      <c r="I1" s="10"/>
      <c r="J1" s="10"/>
      <c r="K1" s="10"/>
    </row>
    <row r="2" spans="1:11" ht="16" customHeight="1">
      <c r="A2" s="141"/>
      <c r="B2" s="736"/>
      <c r="C2" s="736"/>
      <c r="D2" s="403"/>
      <c r="E2" s="417"/>
      <c r="F2" s="403"/>
      <c r="G2" s="403"/>
      <c r="H2" s="403"/>
      <c r="I2" s="164"/>
      <c r="J2" s="20"/>
      <c r="K2" s="5"/>
    </row>
    <row r="3" spans="1:11" ht="16" customHeight="1">
      <c r="A3" s="141"/>
      <c r="B3" s="736"/>
      <c r="C3" s="736"/>
      <c r="D3" s="403"/>
      <c r="E3" s="417"/>
      <c r="F3" s="403"/>
      <c r="G3" s="403"/>
      <c r="H3" s="403"/>
      <c r="I3" s="164"/>
      <c r="J3" s="164"/>
      <c r="K3" s="5"/>
    </row>
    <row r="4" spans="1:11" ht="16" customHeight="1">
      <c r="A4" s="141"/>
      <c r="B4" s="736"/>
      <c r="C4" s="736"/>
      <c r="D4" s="403"/>
      <c r="E4" s="417"/>
      <c r="F4" s="403"/>
      <c r="G4" s="403"/>
      <c r="H4" s="403"/>
      <c r="I4" s="165"/>
      <c r="J4" s="2"/>
      <c r="K4" s="5"/>
    </row>
    <row r="5" spans="1:11" ht="1" customHeight="1">
      <c r="A5" s="141"/>
      <c r="B5" s="736"/>
      <c r="C5" s="736"/>
      <c r="D5" s="403"/>
      <c r="E5" s="417"/>
      <c r="F5" s="403"/>
      <c r="G5" s="403"/>
      <c r="H5" s="403"/>
      <c r="I5" s="165"/>
      <c r="J5" s="165"/>
      <c r="K5" s="165"/>
    </row>
    <row r="6" spans="1:11" ht="1" customHeight="1">
      <c r="A6" s="141"/>
      <c r="B6" s="403"/>
      <c r="C6" s="403"/>
      <c r="D6" s="403"/>
      <c r="E6" s="417"/>
      <c r="F6" s="403"/>
      <c r="G6" s="403"/>
      <c r="H6" s="403"/>
      <c r="I6" s="165"/>
      <c r="J6" s="165"/>
      <c r="K6" s="165"/>
    </row>
    <row r="7" spans="1:11" ht="1" customHeight="1">
      <c r="A7" s="141"/>
      <c r="B7" s="403"/>
      <c r="C7" s="403"/>
      <c r="D7" s="403"/>
      <c r="E7" s="417"/>
      <c r="F7" s="403"/>
      <c r="G7" s="403"/>
      <c r="H7" s="403"/>
      <c r="I7" s="165"/>
      <c r="J7" s="165"/>
      <c r="K7" s="165"/>
    </row>
    <row r="8" spans="1:11" ht="1" customHeight="1" thickBot="1">
      <c r="A8" s="141"/>
      <c r="B8" s="403"/>
      <c r="C8" s="403"/>
      <c r="D8" s="403"/>
      <c r="E8" s="417"/>
      <c r="F8" s="403"/>
      <c r="G8" s="403"/>
      <c r="H8" s="403"/>
      <c r="I8" s="165"/>
      <c r="J8" s="165"/>
      <c r="K8" s="165"/>
    </row>
    <row r="9" spans="1:11" ht="103" customHeight="1" thickBot="1">
      <c r="A9" s="141"/>
      <c r="B9" s="18"/>
      <c r="C9" s="18"/>
      <c r="D9" s="792" t="s">
        <v>164</v>
      </c>
      <c r="E9" s="793"/>
      <c r="F9" s="794"/>
      <c r="G9" s="795"/>
      <c r="H9" s="784">
        <f>H130</f>
        <v>0</v>
      </c>
      <c r="I9" s="785"/>
      <c r="J9" s="10"/>
      <c r="K9" s="10"/>
    </row>
    <row r="10" spans="1:11" ht="17" customHeight="1">
      <c r="A10" s="141"/>
      <c r="B10" s="404"/>
      <c r="C10" s="404"/>
      <c r="D10" s="19"/>
      <c r="E10" s="418"/>
      <c r="F10" s="19"/>
      <c r="G10" s="19"/>
      <c r="H10" s="19"/>
      <c r="I10" s="18"/>
      <c r="J10" s="10"/>
      <c r="K10" s="10"/>
    </row>
    <row r="11" spans="1:11" ht="17" customHeight="1">
      <c r="A11" s="141"/>
      <c r="B11" s="63"/>
      <c r="C11" s="63"/>
      <c r="D11" s="61"/>
      <c r="E11" s="419"/>
      <c r="F11" s="61"/>
      <c r="G11" s="61"/>
      <c r="H11" s="61"/>
      <c r="I11" s="18"/>
      <c r="J11" s="10"/>
      <c r="K11" s="10"/>
    </row>
    <row r="12" spans="1:11" ht="17" customHeight="1">
      <c r="A12" s="141"/>
      <c r="B12" s="62"/>
      <c r="C12" s="491"/>
      <c r="D12" s="402"/>
      <c r="E12" s="420"/>
      <c r="F12" s="402"/>
      <c r="G12" s="402"/>
      <c r="H12" s="402"/>
      <c r="I12" s="18"/>
      <c r="J12" s="10"/>
      <c r="K12" s="10"/>
    </row>
    <row r="13" spans="1:11" ht="17" customHeight="1">
      <c r="A13" s="141"/>
      <c r="B13" s="17"/>
      <c r="C13" s="24"/>
      <c r="D13" s="25"/>
      <c r="E13" s="38"/>
      <c r="F13" s="25"/>
      <c r="G13" s="25"/>
      <c r="H13" s="25"/>
      <c r="I13" s="18"/>
      <c r="J13" s="10"/>
      <c r="K13" s="10"/>
    </row>
    <row r="14" spans="1:11" ht="17" customHeight="1" thickBot="1">
      <c r="A14" s="141"/>
      <c r="B14" s="11"/>
      <c r="C14" s="11"/>
      <c r="D14" s="11"/>
      <c r="E14" s="421"/>
      <c r="F14" s="11"/>
      <c r="G14" s="11"/>
      <c r="H14" s="11"/>
      <c r="I14" s="10"/>
      <c r="J14" s="10"/>
      <c r="K14" s="10"/>
    </row>
    <row r="15" spans="1:11" ht="44" customHeight="1" thickBot="1">
      <c r="A15" s="722" t="s">
        <v>0</v>
      </c>
      <c r="B15" s="724" t="s">
        <v>36</v>
      </c>
      <c r="C15" s="724" t="s">
        <v>34</v>
      </c>
      <c r="D15" s="746" t="s">
        <v>154</v>
      </c>
      <c r="E15" s="747"/>
      <c r="F15" s="747"/>
      <c r="G15" s="747"/>
      <c r="H15" s="747"/>
      <c r="I15" s="749" t="s">
        <v>13</v>
      </c>
      <c r="J15" s="10"/>
      <c r="K15" s="10"/>
    </row>
    <row r="16" spans="1:11" ht="87" customHeight="1" thickBot="1">
      <c r="A16" s="723"/>
      <c r="B16" s="725"/>
      <c r="C16" s="725"/>
      <c r="D16" s="746" t="s">
        <v>162</v>
      </c>
      <c r="E16" s="747"/>
      <c r="F16" s="747"/>
      <c r="G16" s="747"/>
      <c r="H16" s="405" t="s">
        <v>231</v>
      </c>
      <c r="I16" s="750"/>
      <c r="J16" s="10"/>
      <c r="K16" s="10"/>
    </row>
    <row r="17" spans="1:11" s="156" customFormat="1" ht="38" customHeight="1" thickBot="1">
      <c r="A17" s="723"/>
      <c r="B17" s="725"/>
      <c r="C17" s="725"/>
      <c r="D17" s="153" t="s">
        <v>163</v>
      </c>
      <c r="E17" s="429" t="s">
        <v>230</v>
      </c>
      <c r="F17" s="243" t="s">
        <v>118</v>
      </c>
      <c r="G17" s="244" t="s">
        <v>119</v>
      </c>
      <c r="H17" s="429" t="s">
        <v>230</v>
      </c>
      <c r="I17" s="751"/>
      <c r="J17" s="155"/>
      <c r="K17" s="155"/>
    </row>
    <row r="18" spans="1:11" s="13" customFormat="1" ht="40" customHeight="1" thickBot="1">
      <c r="A18" s="44" t="s">
        <v>14</v>
      </c>
      <c r="B18" s="72"/>
      <c r="C18" s="72"/>
      <c r="D18" s="72"/>
      <c r="E18" s="183"/>
      <c r="F18" s="72"/>
      <c r="G18" s="67"/>
      <c r="H18" s="67"/>
      <c r="I18" s="73"/>
      <c r="J18" s="5"/>
      <c r="K18" s="5"/>
    </row>
    <row r="19" spans="1:9" s="58" customFormat="1" ht="32" customHeight="1" thickBot="1">
      <c r="A19" s="142" t="s">
        <v>171</v>
      </c>
      <c r="B19" s="129" t="s">
        <v>48</v>
      </c>
      <c r="C19" s="130" t="s">
        <v>23</v>
      </c>
      <c r="D19" s="407">
        <v>6250</v>
      </c>
      <c r="E19" s="514">
        <f>D19*30%</f>
        <v>1875</v>
      </c>
      <c r="F19" s="395"/>
      <c r="G19" s="407">
        <f>E19*F19</f>
        <v>0</v>
      </c>
      <c r="H19" s="424">
        <f>(E19/30)</f>
        <v>62.50</v>
      </c>
      <c r="I19" s="60"/>
    </row>
    <row r="20" spans="1:9" s="58" customFormat="1" ht="32" customHeight="1" thickBot="1">
      <c r="A20" s="175" t="s">
        <v>172</v>
      </c>
      <c r="B20" s="131" t="s">
        <v>48</v>
      </c>
      <c r="C20" s="132" t="s">
        <v>23</v>
      </c>
      <c r="D20" s="408">
        <v>14000</v>
      </c>
      <c r="E20" s="514">
        <f t="shared" si="0" ref="E20:E26">D20*30%</f>
        <v>4200</v>
      </c>
      <c r="F20" s="400"/>
      <c r="G20" s="408">
        <f t="shared" si="1" ref="G20:G63">E20*F20</f>
        <v>0</v>
      </c>
      <c r="H20" s="424">
        <f t="shared" si="2" ref="H20:H83">(E20/30)</f>
        <v>140</v>
      </c>
      <c r="I20" s="178"/>
    </row>
    <row r="21" spans="1:9" s="58" customFormat="1" ht="32" customHeight="1" thickBot="1">
      <c r="A21" s="143" t="s">
        <v>174</v>
      </c>
      <c r="B21" s="131" t="s">
        <v>47</v>
      </c>
      <c r="C21" s="132" t="s">
        <v>23</v>
      </c>
      <c r="D21" s="408">
        <v>4500</v>
      </c>
      <c r="E21" s="514">
        <f t="shared" si="0"/>
        <v>1350</v>
      </c>
      <c r="F21" s="396"/>
      <c r="G21" s="408">
        <f t="shared" si="1"/>
        <v>0</v>
      </c>
      <c r="H21" s="424">
        <f t="shared" si="2"/>
        <v>45</v>
      </c>
      <c r="I21" s="178"/>
    </row>
    <row r="22" spans="1:9" s="58" customFormat="1" ht="32" customHeight="1" thickBot="1">
      <c r="A22" s="143" t="s">
        <v>173</v>
      </c>
      <c r="B22" s="131" t="s">
        <v>47</v>
      </c>
      <c r="C22" s="132" t="s">
        <v>23</v>
      </c>
      <c r="D22" s="408">
        <v>9000</v>
      </c>
      <c r="E22" s="514">
        <f t="shared" si="0"/>
        <v>2700</v>
      </c>
      <c r="F22" s="396"/>
      <c r="G22" s="408">
        <f t="shared" si="1"/>
        <v>0</v>
      </c>
      <c r="H22" s="424">
        <f t="shared" si="2"/>
        <v>90</v>
      </c>
      <c r="I22" s="27"/>
    </row>
    <row r="23" spans="1:9" s="498" customFormat="1" ht="32" customHeight="1" thickBot="1">
      <c r="A23" s="233" t="s">
        <v>175</v>
      </c>
      <c r="B23" s="492" t="s">
        <v>47</v>
      </c>
      <c r="C23" s="493" t="s">
        <v>23</v>
      </c>
      <c r="D23" s="529">
        <v>16000</v>
      </c>
      <c r="E23" s="514">
        <f t="shared" si="0"/>
        <v>4800</v>
      </c>
      <c r="F23" s="530"/>
      <c r="G23" s="529">
        <f t="shared" si="1"/>
        <v>0</v>
      </c>
      <c r="H23" s="424">
        <f t="shared" si="2"/>
        <v>160</v>
      </c>
      <c r="I23" s="531"/>
    </row>
    <row r="24" spans="1:9" s="58" customFormat="1" ht="32" customHeight="1" thickBot="1">
      <c r="A24" s="144" t="s">
        <v>176</v>
      </c>
      <c r="B24" s="433" t="s">
        <v>1</v>
      </c>
      <c r="C24" s="434" t="s">
        <v>23</v>
      </c>
      <c r="D24" s="408">
        <v>4750</v>
      </c>
      <c r="E24" s="514">
        <f t="shared" si="0"/>
        <v>1425</v>
      </c>
      <c r="F24" s="396"/>
      <c r="G24" s="408">
        <f t="shared" si="1"/>
        <v>0</v>
      </c>
      <c r="H24" s="424">
        <f t="shared" si="2"/>
        <v>47.50</v>
      </c>
      <c r="I24" s="59"/>
    </row>
    <row r="25" spans="1:9" s="58" customFormat="1" ht="32" customHeight="1" thickBot="1">
      <c r="A25" s="144" t="s">
        <v>177</v>
      </c>
      <c r="B25" s="133" t="s">
        <v>49</v>
      </c>
      <c r="C25" s="132" t="s">
        <v>23</v>
      </c>
      <c r="D25" s="408">
        <v>2750</v>
      </c>
      <c r="E25" s="514">
        <f t="shared" si="0"/>
        <v>825</v>
      </c>
      <c r="F25" s="396"/>
      <c r="G25" s="408">
        <f t="shared" si="1"/>
        <v>0</v>
      </c>
      <c r="H25" s="424">
        <f t="shared" si="2"/>
        <v>27.50</v>
      </c>
      <c r="I25" s="59"/>
    </row>
    <row r="26" spans="1:9" s="58" customFormat="1" ht="32" customHeight="1" thickBot="1">
      <c r="A26" s="145" t="s">
        <v>178</v>
      </c>
      <c r="B26" s="134" t="s">
        <v>50</v>
      </c>
      <c r="C26" s="135" t="s">
        <v>23</v>
      </c>
      <c r="D26" s="409">
        <v>6500</v>
      </c>
      <c r="E26" s="514">
        <f t="shared" si="0"/>
        <v>1950</v>
      </c>
      <c r="F26" s="397"/>
      <c r="G26" s="409">
        <f t="shared" si="1"/>
        <v>0</v>
      </c>
      <c r="H26" s="424">
        <f t="shared" si="2"/>
        <v>65</v>
      </c>
      <c r="I26" s="111"/>
    </row>
    <row r="27" spans="1:11" ht="17" thickBot="1">
      <c r="A27" s="146"/>
      <c r="B27" s="77"/>
      <c r="C27" s="77"/>
      <c r="D27" s="77"/>
      <c r="E27" s="77"/>
      <c r="F27" s="77"/>
      <c r="G27" s="77"/>
      <c r="H27" s="77"/>
      <c r="I27" s="77"/>
      <c r="J27" s="5"/>
      <c r="K27" s="5"/>
    </row>
    <row r="28" spans="1:11" ht="40" customHeight="1" thickBot="1">
      <c r="A28" s="167" t="s">
        <v>38</v>
      </c>
      <c r="B28" s="72"/>
      <c r="C28" s="72"/>
      <c r="D28" s="72"/>
      <c r="E28" s="72"/>
      <c r="F28" s="72"/>
      <c r="G28" s="72"/>
      <c r="H28" s="72"/>
      <c r="I28" s="72"/>
      <c r="J28" s="5"/>
      <c r="K28" s="5"/>
    </row>
    <row r="29" spans="1:9" s="58" customFormat="1" ht="32" customHeight="1" thickBot="1">
      <c r="A29" s="142" t="s">
        <v>179</v>
      </c>
      <c r="B29" s="436" t="s">
        <v>2</v>
      </c>
      <c r="C29" s="437" t="s">
        <v>23</v>
      </c>
      <c r="D29" s="407">
        <v>6250</v>
      </c>
      <c r="E29" s="513">
        <f>D29*30%</f>
        <v>1875</v>
      </c>
      <c r="F29" s="395"/>
      <c r="G29" s="407">
        <f t="shared" si="1"/>
        <v>0</v>
      </c>
      <c r="H29" s="424">
        <f t="shared" si="2"/>
        <v>62.50</v>
      </c>
      <c r="I29" s="60"/>
    </row>
    <row r="30" spans="1:9" s="58" customFormat="1" ht="32" customHeight="1" thickBot="1">
      <c r="A30" s="143" t="s">
        <v>104</v>
      </c>
      <c r="B30" s="131" t="s">
        <v>210</v>
      </c>
      <c r="C30" s="132" t="s">
        <v>23</v>
      </c>
      <c r="D30" s="408">
        <v>3250</v>
      </c>
      <c r="E30" s="513">
        <f t="shared" si="3" ref="E30:E93">D30*30%</f>
        <v>975</v>
      </c>
      <c r="F30" s="396"/>
      <c r="G30" s="408">
        <f t="shared" si="1"/>
        <v>0</v>
      </c>
      <c r="H30" s="424">
        <f t="shared" si="2"/>
        <v>32.50</v>
      </c>
      <c r="I30" s="27"/>
    </row>
    <row r="31" spans="1:11" s="58" customFormat="1" ht="32" customHeight="1" thickBot="1">
      <c r="A31" s="143" t="s">
        <v>37</v>
      </c>
      <c r="B31" s="131" t="s">
        <v>211</v>
      </c>
      <c r="C31" s="132" t="s">
        <v>23</v>
      </c>
      <c r="D31" s="408">
        <v>3500</v>
      </c>
      <c r="E31" s="513">
        <f t="shared" si="3"/>
        <v>1050</v>
      </c>
      <c r="F31" s="396"/>
      <c r="G31" s="408">
        <f t="shared" si="1"/>
        <v>0</v>
      </c>
      <c r="H31" s="424">
        <f t="shared" si="2"/>
        <v>35</v>
      </c>
      <c r="I31" s="59"/>
      <c r="K31" s="58" t="s">
        <v>125</v>
      </c>
    </row>
    <row r="32" spans="1:9" s="58" customFormat="1" ht="32" customHeight="1" thickBot="1">
      <c r="A32" s="143" t="s">
        <v>54</v>
      </c>
      <c r="B32" s="131" t="s">
        <v>209</v>
      </c>
      <c r="C32" s="132" t="s">
        <v>23</v>
      </c>
      <c r="D32" s="409">
        <v>3000</v>
      </c>
      <c r="E32" s="513">
        <f t="shared" si="3"/>
        <v>900</v>
      </c>
      <c r="F32" s="397"/>
      <c r="G32" s="409">
        <f t="shared" si="1"/>
        <v>0</v>
      </c>
      <c r="H32" s="424">
        <f t="shared" si="2"/>
        <v>30</v>
      </c>
      <c r="I32" s="111"/>
    </row>
    <row r="33" spans="1:11" ht="17" thickBot="1">
      <c r="A33" s="147"/>
      <c r="B33" s="91"/>
      <c r="C33" s="77"/>
      <c r="D33" s="77"/>
      <c r="E33" s="77"/>
      <c r="F33" s="77"/>
      <c r="G33" s="77"/>
      <c r="H33" s="77"/>
      <c r="I33" s="77"/>
      <c r="J33" s="5"/>
      <c r="K33" s="5"/>
    </row>
    <row r="34" spans="1:11" ht="40" customHeight="1" thickBot="1">
      <c r="A34" s="44" t="s">
        <v>35</v>
      </c>
      <c r="B34" s="72"/>
      <c r="C34" s="72"/>
      <c r="D34" s="72"/>
      <c r="E34" s="72"/>
      <c r="F34" s="72"/>
      <c r="G34" s="72"/>
      <c r="H34" s="72"/>
      <c r="I34" s="72"/>
      <c r="J34" s="5"/>
      <c r="K34" s="5"/>
    </row>
    <row r="35" spans="1:11" ht="32" customHeight="1" thickBot="1">
      <c r="A35" s="143" t="s">
        <v>180</v>
      </c>
      <c r="B35" s="131" t="s">
        <v>167</v>
      </c>
      <c r="C35" s="132" t="s">
        <v>23</v>
      </c>
      <c r="D35" s="408">
        <v>12000</v>
      </c>
      <c r="E35" s="513">
        <f t="shared" si="3"/>
        <v>3600</v>
      </c>
      <c r="F35" s="383"/>
      <c r="G35" s="406">
        <f t="shared" si="1"/>
        <v>0</v>
      </c>
      <c r="H35" s="424">
        <f t="shared" si="2"/>
        <v>120</v>
      </c>
      <c r="I35" s="60"/>
      <c r="J35" s="5"/>
      <c r="K35" s="5"/>
    </row>
    <row r="36" spans="1:11" ht="32" customHeight="1" thickBot="1">
      <c r="A36" s="143" t="s">
        <v>181</v>
      </c>
      <c r="B36" s="131" t="s">
        <v>55</v>
      </c>
      <c r="C36" s="132" t="s">
        <v>23</v>
      </c>
      <c r="D36" s="408">
        <v>4000</v>
      </c>
      <c r="E36" s="513">
        <f t="shared" si="3"/>
        <v>1200</v>
      </c>
      <c r="F36" s="384"/>
      <c r="G36" s="412">
        <f t="shared" si="1"/>
        <v>0</v>
      </c>
      <c r="H36" s="424">
        <f t="shared" si="2"/>
        <v>40</v>
      </c>
      <c r="I36" s="27"/>
      <c r="J36" s="5"/>
      <c r="K36" s="5"/>
    </row>
    <row r="37" spans="1:11" ht="32" customHeight="1" thickBot="1">
      <c r="A37" s="143" t="s">
        <v>166</v>
      </c>
      <c r="B37" s="131" t="s">
        <v>55</v>
      </c>
      <c r="C37" s="132" t="s">
        <v>23</v>
      </c>
      <c r="D37" s="409">
        <v>5000</v>
      </c>
      <c r="E37" s="513">
        <f t="shared" si="3"/>
        <v>1500</v>
      </c>
      <c r="F37" s="527"/>
      <c r="G37" s="411">
        <f t="shared" si="1"/>
        <v>0</v>
      </c>
      <c r="H37" s="424">
        <f t="shared" si="2"/>
        <v>50</v>
      </c>
      <c r="I37" s="428"/>
      <c r="J37" s="5"/>
      <c r="K37" s="5"/>
    </row>
    <row r="38" spans="1:11" ht="17" customHeight="1" thickBot="1">
      <c r="A38" s="147"/>
      <c r="B38" s="91"/>
      <c r="C38" s="91"/>
      <c r="D38" s="91"/>
      <c r="E38" s="91"/>
      <c r="F38" s="91"/>
      <c r="G38" s="91"/>
      <c r="H38" s="91"/>
      <c r="I38" s="91"/>
      <c r="J38" s="5"/>
      <c r="K38" s="5"/>
    </row>
    <row r="39" spans="1:11" ht="40" customHeight="1" thickBot="1">
      <c r="A39" s="43" t="s">
        <v>15</v>
      </c>
      <c r="B39" s="182"/>
      <c r="C39" s="182"/>
      <c r="D39" s="182"/>
      <c r="E39" s="182"/>
      <c r="F39" s="182"/>
      <c r="G39" s="182"/>
      <c r="H39" s="182"/>
      <c r="I39" s="182"/>
      <c r="J39" s="5"/>
      <c r="K39" s="5"/>
    </row>
    <row r="40" spans="1:9" s="58" customFormat="1" ht="32" customHeight="1" thickBot="1">
      <c r="A40" s="142" t="s">
        <v>182</v>
      </c>
      <c r="B40" s="129" t="s">
        <v>8</v>
      </c>
      <c r="C40" s="130" t="s">
        <v>23</v>
      </c>
      <c r="D40" s="408">
        <v>9500</v>
      </c>
      <c r="E40" s="513">
        <f t="shared" si="3"/>
        <v>2850</v>
      </c>
      <c r="F40" s="383"/>
      <c r="G40" s="406">
        <f t="shared" si="1"/>
        <v>0</v>
      </c>
      <c r="H40" s="424">
        <f t="shared" si="2"/>
        <v>95</v>
      </c>
      <c r="I40" s="60"/>
    </row>
    <row r="41" spans="1:9" s="58" customFormat="1" ht="32" customHeight="1" thickBot="1">
      <c r="A41" s="456" t="s">
        <v>183</v>
      </c>
      <c r="B41" s="664" t="s">
        <v>8</v>
      </c>
      <c r="C41" s="665" t="s">
        <v>23</v>
      </c>
      <c r="D41" s="704">
        <v>9500</v>
      </c>
      <c r="E41" s="705">
        <f t="shared" si="3"/>
        <v>2850</v>
      </c>
      <c r="F41" s="706"/>
      <c r="G41" s="707">
        <f t="shared" si="1"/>
        <v>0</v>
      </c>
      <c r="H41" s="708">
        <f t="shared" si="2"/>
        <v>95</v>
      </c>
      <c r="I41" s="709"/>
    </row>
    <row r="42" spans="1:11" ht="17" customHeight="1" thickBot="1">
      <c r="A42" s="147"/>
      <c r="B42" s="91"/>
      <c r="C42" s="91"/>
      <c r="D42" s="91"/>
      <c r="E42" s="91"/>
      <c r="F42" s="91"/>
      <c r="G42" s="91"/>
      <c r="H42" s="91"/>
      <c r="I42" s="91"/>
      <c r="J42" s="5"/>
      <c r="K42" s="5"/>
    </row>
    <row r="43" spans="1:11" ht="40" customHeight="1" thickBot="1">
      <c r="A43" s="45" t="s">
        <v>16</v>
      </c>
      <c r="B43" s="181"/>
      <c r="C43" s="181"/>
      <c r="D43" s="181"/>
      <c r="E43" s="181"/>
      <c r="F43" s="181"/>
      <c r="G43" s="181"/>
      <c r="H43" s="181"/>
      <c r="I43" s="181"/>
      <c r="J43" s="5"/>
      <c r="K43" s="5"/>
    </row>
    <row r="44" spans="1:9" s="58" customFormat="1" ht="32" customHeight="1" thickBot="1">
      <c r="A44" s="142" t="s">
        <v>184</v>
      </c>
      <c r="B44" s="131" t="s">
        <v>52</v>
      </c>
      <c r="C44" s="132" t="s">
        <v>23</v>
      </c>
      <c r="D44" s="406">
        <v>5000</v>
      </c>
      <c r="E44" s="513">
        <f t="shared" si="3"/>
        <v>1500</v>
      </c>
      <c r="F44" s="383"/>
      <c r="G44" s="406">
        <f t="shared" si="1"/>
        <v>0</v>
      </c>
      <c r="H44" s="424">
        <f t="shared" si="2"/>
        <v>50</v>
      </c>
      <c r="I44" s="60"/>
    </row>
    <row r="45" spans="1:9" s="58" customFormat="1" ht="32" customHeight="1" thickBot="1">
      <c r="A45" s="143" t="s">
        <v>185</v>
      </c>
      <c r="B45" s="131" t="s">
        <v>137</v>
      </c>
      <c r="C45" s="132" t="s">
        <v>23</v>
      </c>
      <c r="D45" s="412">
        <v>12500</v>
      </c>
      <c r="E45" s="513">
        <f t="shared" si="3"/>
        <v>3750</v>
      </c>
      <c r="F45" s="384"/>
      <c r="G45" s="412">
        <f t="shared" si="1"/>
        <v>0</v>
      </c>
      <c r="H45" s="424">
        <f t="shared" si="2"/>
        <v>125</v>
      </c>
      <c r="I45" s="59"/>
    </row>
    <row r="46" spans="1:9" s="58" customFormat="1" ht="32" customHeight="1" thickBot="1">
      <c r="A46" s="143" t="s">
        <v>186</v>
      </c>
      <c r="B46" s="131" t="s">
        <v>136</v>
      </c>
      <c r="C46" s="132" t="s">
        <v>23</v>
      </c>
      <c r="D46" s="412">
        <v>8750</v>
      </c>
      <c r="E46" s="513">
        <f t="shared" si="3"/>
        <v>2625</v>
      </c>
      <c r="F46" s="384"/>
      <c r="G46" s="412">
        <f t="shared" si="1"/>
        <v>0</v>
      </c>
      <c r="H46" s="424">
        <f t="shared" si="2"/>
        <v>87.50</v>
      </c>
      <c r="I46" s="59"/>
    </row>
    <row r="47" spans="1:9" s="58" customFormat="1" ht="32" customHeight="1" thickBot="1">
      <c r="A47" s="456" t="s">
        <v>227</v>
      </c>
      <c r="B47" s="134" t="s">
        <v>136</v>
      </c>
      <c r="C47" s="135" t="s">
        <v>23</v>
      </c>
      <c r="D47" s="412">
        <v>14000</v>
      </c>
      <c r="E47" s="513">
        <f t="shared" si="3"/>
        <v>4200</v>
      </c>
      <c r="F47" s="384"/>
      <c r="G47" s="411">
        <f t="shared" si="1"/>
        <v>0</v>
      </c>
      <c r="H47" s="424">
        <f t="shared" si="2"/>
        <v>140</v>
      </c>
      <c r="I47" s="59"/>
    </row>
    <row r="48" spans="1:11" ht="18" customHeight="1" thickBot="1">
      <c r="A48" s="147"/>
      <c r="B48" s="91"/>
      <c r="C48" s="91"/>
      <c r="D48" s="91"/>
      <c r="E48" s="91"/>
      <c r="F48" s="91"/>
      <c r="G48" s="91"/>
      <c r="H48" s="91"/>
      <c r="I48" s="91"/>
      <c r="J48" s="5"/>
      <c r="K48" s="5"/>
    </row>
    <row r="49" spans="1:11" ht="40" customHeight="1" thickBot="1">
      <c r="A49" s="46" t="s">
        <v>42</v>
      </c>
      <c r="B49" s="180"/>
      <c r="C49" s="180"/>
      <c r="D49" s="180"/>
      <c r="E49" s="180"/>
      <c r="F49" s="180"/>
      <c r="G49" s="180"/>
      <c r="H49" s="180"/>
      <c r="I49" s="180"/>
      <c r="J49" s="5"/>
      <c r="K49" s="5"/>
    </row>
    <row r="50" spans="1:11" ht="40" customHeight="1" thickBot="1">
      <c r="A50" s="50" t="s">
        <v>43</v>
      </c>
      <c r="B50" s="75"/>
      <c r="C50" s="75"/>
      <c r="D50" s="75"/>
      <c r="E50" s="75"/>
      <c r="F50" s="75"/>
      <c r="G50" s="75"/>
      <c r="H50" s="75"/>
      <c r="I50" s="75"/>
      <c r="J50" s="5"/>
      <c r="K50" s="5"/>
    </row>
    <row r="51" spans="1:11" ht="32" customHeight="1" thickBot="1">
      <c r="A51" s="143" t="s">
        <v>187</v>
      </c>
      <c r="B51" s="131" t="s">
        <v>3</v>
      </c>
      <c r="C51" s="132" t="s">
        <v>23</v>
      </c>
      <c r="D51" s="406">
        <v>4000</v>
      </c>
      <c r="E51" s="513">
        <f t="shared" si="3"/>
        <v>1200</v>
      </c>
      <c r="F51" s="383"/>
      <c r="G51" s="406">
        <f t="shared" si="1"/>
        <v>0</v>
      </c>
      <c r="H51" s="424">
        <f t="shared" si="2"/>
        <v>40</v>
      </c>
      <c r="I51" s="60"/>
      <c r="J51" s="5"/>
      <c r="K51" s="5"/>
    </row>
    <row r="52" spans="1:11" ht="32" customHeight="1" thickBot="1">
      <c r="A52" s="143" t="s">
        <v>188</v>
      </c>
      <c r="B52" s="131" t="s">
        <v>3</v>
      </c>
      <c r="C52" s="132" t="s">
        <v>23</v>
      </c>
      <c r="D52" s="412">
        <v>6000</v>
      </c>
      <c r="E52" s="513">
        <f t="shared" si="3"/>
        <v>1800</v>
      </c>
      <c r="F52" s="384"/>
      <c r="G52" s="412">
        <f t="shared" si="1"/>
        <v>0</v>
      </c>
      <c r="H52" s="424">
        <f t="shared" si="2"/>
        <v>60</v>
      </c>
      <c r="I52" s="27"/>
      <c r="J52" s="5"/>
      <c r="K52" s="5"/>
    </row>
    <row r="53" spans="1:9" s="498" customFormat="1" ht="32" customHeight="1" thickBot="1">
      <c r="A53" s="505" t="s">
        <v>189</v>
      </c>
      <c r="B53" s="499" t="s">
        <v>3</v>
      </c>
      <c r="C53" s="500" t="s">
        <v>23</v>
      </c>
      <c r="D53" s="533">
        <v>10000</v>
      </c>
      <c r="E53" s="513">
        <f t="shared" si="3"/>
        <v>3000</v>
      </c>
      <c r="F53" s="534"/>
      <c r="G53" s="532">
        <f t="shared" si="1"/>
        <v>0</v>
      </c>
      <c r="H53" s="424">
        <f t="shared" si="2"/>
        <v>100</v>
      </c>
      <c r="I53" s="535"/>
    </row>
    <row r="54" spans="1:11" ht="17" customHeight="1" thickBot="1">
      <c r="A54" s="147"/>
      <c r="B54" s="91"/>
      <c r="C54" s="91"/>
      <c r="D54" s="413"/>
      <c r="E54" s="91"/>
      <c r="F54" s="91"/>
      <c r="G54" s="91"/>
      <c r="H54" s="413"/>
      <c r="I54" s="92"/>
      <c r="J54" s="5"/>
      <c r="K54" s="5"/>
    </row>
    <row r="55" spans="1:11" ht="40" customHeight="1" thickBot="1">
      <c r="A55" s="51" t="s">
        <v>44</v>
      </c>
      <c r="B55" s="75"/>
      <c r="C55" s="75"/>
      <c r="D55" s="414"/>
      <c r="E55" s="75"/>
      <c r="F55" s="75"/>
      <c r="G55" s="75"/>
      <c r="H55" s="414"/>
      <c r="I55" s="76"/>
      <c r="J55" s="5"/>
      <c r="K55" s="5"/>
    </row>
    <row r="56" spans="1:11" ht="32" customHeight="1" thickBot="1">
      <c r="A56" s="143" t="s">
        <v>190</v>
      </c>
      <c r="B56" s="131" t="s">
        <v>4</v>
      </c>
      <c r="C56" s="132" t="s">
        <v>23</v>
      </c>
      <c r="D56" s="406">
        <v>6750</v>
      </c>
      <c r="E56" s="513">
        <f t="shared" si="3"/>
        <v>2025</v>
      </c>
      <c r="F56" s="395"/>
      <c r="G56" s="407">
        <f t="shared" si="1"/>
        <v>0</v>
      </c>
      <c r="H56" s="424">
        <f t="shared" si="2"/>
        <v>67.50</v>
      </c>
      <c r="I56" s="60"/>
      <c r="J56" s="5"/>
      <c r="K56" s="5"/>
    </row>
    <row r="57" spans="1:9" s="56" customFormat="1" ht="32" customHeight="1" thickBot="1">
      <c r="A57" s="143" t="s">
        <v>191</v>
      </c>
      <c r="B57" s="131" t="s">
        <v>4</v>
      </c>
      <c r="C57" s="132" t="s">
        <v>23</v>
      </c>
      <c r="D57" s="412">
        <v>11000</v>
      </c>
      <c r="E57" s="513">
        <f t="shared" si="3"/>
        <v>3300</v>
      </c>
      <c r="F57" s="396"/>
      <c r="G57" s="408">
        <f t="shared" si="1"/>
        <v>0</v>
      </c>
      <c r="H57" s="424">
        <f t="shared" si="2"/>
        <v>110</v>
      </c>
      <c r="I57" s="27"/>
    </row>
    <row r="58" spans="1:11" ht="32" customHeight="1" thickBot="1">
      <c r="A58" s="145" t="s">
        <v>192</v>
      </c>
      <c r="B58" s="134" t="s">
        <v>57</v>
      </c>
      <c r="C58" s="135" t="s">
        <v>23</v>
      </c>
      <c r="D58" s="412">
        <v>7500</v>
      </c>
      <c r="E58" s="513">
        <f t="shared" si="3"/>
        <v>2250</v>
      </c>
      <c r="F58" s="396"/>
      <c r="G58" s="408">
        <f t="shared" si="1"/>
        <v>0</v>
      </c>
      <c r="H58" s="424">
        <f t="shared" si="2"/>
        <v>75</v>
      </c>
      <c r="I58" s="59"/>
      <c r="J58" s="5"/>
      <c r="K58" s="5"/>
    </row>
    <row r="59" spans="1:11" ht="17" customHeight="1" thickBot="1">
      <c r="A59" s="147"/>
      <c r="B59" s="91"/>
      <c r="C59" s="91"/>
      <c r="D59" s="91"/>
      <c r="E59" s="91"/>
      <c r="F59" s="413"/>
      <c r="G59" s="91"/>
      <c r="H59" s="413"/>
      <c r="I59" s="92"/>
      <c r="J59" s="5"/>
      <c r="K59" s="5"/>
    </row>
    <row r="60" spans="1:11" ht="40" customHeight="1" thickBot="1">
      <c r="A60" s="51" t="s">
        <v>45</v>
      </c>
      <c r="B60" s="75"/>
      <c r="C60" s="75"/>
      <c r="D60" s="75"/>
      <c r="E60" s="75"/>
      <c r="F60" s="414"/>
      <c r="G60" s="75"/>
      <c r="H60" s="414"/>
      <c r="I60" s="76"/>
      <c r="J60" s="5"/>
      <c r="K60" s="5"/>
    </row>
    <row r="61" spans="1:9" s="507" customFormat="1" ht="32" customHeight="1" thickBot="1">
      <c r="A61" s="233" t="s">
        <v>216</v>
      </c>
      <c r="B61" s="492" t="s">
        <v>5</v>
      </c>
      <c r="C61" s="493" t="s">
        <v>23</v>
      </c>
      <c r="D61" s="536">
        <v>7500</v>
      </c>
      <c r="E61" s="513">
        <f t="shared" si="3"/>
        <v>2250</v>
      </c>
      <c r="F61" s="537"/>
      <c r="G61" s="538">
        <f t="shared" si="1"/>
        <v>0</v>
      </c>
      <c r="H61" s="424">
        <f t="shared" si="2"/>
        <v>75</v>
      </c>
      <c r="I61" s="539"/>
    </row>
    <row r="62" spans="1:9" s="56" customFormat="1" ht="32" customHeight="1" thickBot="1">
      <c r="A62" s="143" t="s">
        <v>217</v>
      </c>
      <c r="B62" s="131" t="s">
        <v>5</v>
      </c>
      <c r="C62" s="132" t="s">
        <v>23</v>
      </c>
      <c r="D62" s="412">
        <v>11500</v>
      </c>
      <c r="E62" s="513">
        <f t="shared" si="3"/>
        <v>3450</v>
      </c>
      <c r="F62" s="396"/>
      <c r="G62" s="408">
        <f t="shared" si="1"/>
        <v>0</v>
      </c>
      <c r="H62" s="424">
        <f t="shared" si="2"/>
        <v>115</v>
      </c>
      <c r="I62" s="59"/>
    </row>
    <row r="63" spans="1:9" s="56" customFormat="1" ht="32" customHeight="1" thickBot="1">
      <c r="A63" s="145" t="s">
        <v>193</v>
      </c>
      <c r="B63" s="134" t="s">
        <v>111</v>
      </c>
      <c r="C63" s="135" t="s">
        <v>23</v>
      </c>
      <c r="D63" s="412">
        <v>5000</v>
      </c>
      <c r="E63" s="513">
        <f t="shared" si="3"/>
        <v>1500</v>
      </c>
      <c r="F63" s="396"/>
      <c r="G63" s="408">
        <f t="shared" si="1"/>
        <v>0</v>
      </c>
      <c r="H63" s="424">
        <f t="shared" si="2"/>
        <v>50</v>
      </c>
      <c r="I63" s="59"/>
    </row>
    <row r="64" spans="1:11" ht="17" customHeight="1" thickBot="1">
      <c r="A64" s="147"/>
      <c r="B64" s="91"/>
      <c r="C64" s="91"/>
      <c r="D64" s="91"/>
      <c r="E64" s="413"/>
      <c r="F64" s="91"/>
      <c r="G64" s="91"/>
      <c r="H64" s="413"/>
      <c r="I64" s="92"/>
      <c r="J64" s="5"/>
      <c r="K64" s="5"/>
    </row>
    <row r="65" spans="1:11" ht="40" customHeight="1" thickBot="1">
      <c r="A65" s="51" t="s">
        <v>46</v>
      </c>
      <c r="B65" s="75"/>
      <c r="C65" s="75"/>
      <c r="D65" s="75"/>
      <c r="E65" s="414"/>
      <c r="F65" s="75"/>
      <c r="G65" s="75"/>
      <c r="H65" s="414"/>
      <c r="I65" s="76"/>
      <c r="J65" s="5"/>
      <c r="K65" s="5"/>
    </row>
    <row r="66" spans="1:11" ht="32" customHeight="1" thickBot="1">
      <c r="A66" s="143" t="s">
        <v>194</v>
      </c>
      <c r="B66" s="441" t="s">
        <v>58</v>
      </c>
      <c r="C66" s="442" t="s">
        <v>92</v>
      </c>
      <c r="D66" s="407">
        <v>6500</v>
      </c>
      <c r="E66" s="528">
        <f t="shared" si="3"/>
        <v>1950</v>
      </c>
      <c r="F66" s="516"/>
      <c r="G66" s="407">
        <f t="shared" si="4" ref="G66:G120">E66*F66</f>
        <v>0</v>
      </c>
      <c r="H66" s="424">
        <f t="shared" si="2"/>
        <v>65</v>
      </c>
      <c r="I66" s="60"/>
      <c r="J66" s="5"/>
      <c r="K66" s="5"/>
    </row>
    <row r="67" spans="1:9" s="58" customFormat="1" ht="32" customHeight="1" thickBot="1">
      <c r="A67" s="143" t="s">
        <v>195</v>
      </c>
      <c r="B67" s="655" t="s">
        <v>10</v>
      </c>
      <c r="C67" s="656" t="s">
        <v>92</v>
      </c>
      <c r="D67" s="710">
        <v>9250</v>
      </c>
      <c r="E67" s="711">
        <f t="shared" si="3"/>
        <v>2775</v>
      </c>
      <c r="F67" s="712"/>
      <c r="G67" s="710">
        <f t="shared" si="4"/>
        <v>0</v>
      </c>
      <c r="H67" s="708">
        <f t="shared" si="2"/>
        <v>92.50</v>
      </c>
      <c r="I67" s="663"/>
    </row>
    <row r="68" spans="1:9" s="58" customFormat="1" ht="32" customHeight="1" thickBot="1">
      <c r="A68" s="143" t="s">
        <v>60</v>
      </c>
      <c r="B68" s="661" t="s">
        <v>59</v>
      </c>
      <c r="C68" s="656" t="s">
        <v>92</v>
      </c>
      <c r="D68" s="710">
        <v>6250</v>
      </c>
      <c r="E68" s="711">
        <f t="shared" si="3"/>
        <v>1875</v>
      </c>
      <c r="F68" s="712"/>
      <c r="G68" s="710">
        <f t="shared" si="4"/>
        <v>0</v>
      </c>
      <c r="H68" s="708">
        <f t="shared" si="2"/>
        <v>62.50</v>
      </c>
      <c r="I68" s="59"/>
    </row>
    <row r="69" spans="1:11" ht="32" customHeight="1" thickBot="1">
      <c r="A69" s="143" t="s">
        <v>214</v>
      </c>
      <c r="B69" s="444" t="s">
        <v>61</v>
      </c>
      <c r="C69" s="443" t="s">
        <v>92</v>
      </c>
      <c r="D69" s="408">
        <v>6250</v>
      </c>
      <c r="E69" s="528">
        <f t="shared" si="3"/>
        <v>1875</v>
      </c>
      <c r="F69" s="517"/>
      <c r="G69" s="408">
        <f t="shared" si="4"/>
        <v>0</v>
      </c>
      <c r="H69" s="424">
        <f t="shared" si="2"/>
        <v>62.50</v>
      </c>
      <c r="I69" s="59"/>
      <c r="J69" s="5"/>
      <c r="K69" s="5"/>
    </row>
    <row r="70" spans="1:9" s="498" customFormat="1" ht="32" customHeight="1" thickBot="1">
      <c r="A70" s="233" t="s">
        <v>215</v>
      </c>
      <c r="B70" s="509" t="s">
        <v>61</v>
      </c>
      <c r="C70" s="508" t="s">
        <v>92</v>
      </c>
      <c r="D70" s="529">
        <v>15000</v>
      </c>
      <c r="E70" s="528">
        <f t="shared" si="3"/>
        <v>4500</v>
      </c>
      <c r="F70" s="540"/>
      <c r="G70" s="529">
        <f t="shared" si="4"/>
        <v>0</v>
      </c>
      <c r="H70" s="424">
        <f t="shared" si="2"/>
        <v>150</v>
      </c>
      <c r="I70" s="531"/>
    </row>
    <row r="71" spans="1:11" ht="32" customHeight="1" thickBot="1">
      <c r="A71" s="145" t="s">
        <v>196</v>
      </c>
      <c r="B71" s="445" t="s">
        <v>62</v>
      </c>
      <c r="C71" s="446" t="s">
        <v>92</v>
      </c>
      <c r="D71" s="408">
        <v>8250</v>
      </c>
      <c r="E71" s="654">
        <f t="shared" si="3"/>
        <v>2475</v>
      </c>
      <c r="F71" s="517"/>
      <c r="G71" s="408">
        <f t="shared" si="4"/>
        <v>0</v>
      </c>
      <c r="H71" s="424">
        <f t="shared" si="2"/>
        <v>82.50</v>
      </c>
      <c r="I71" s="59"/>
      <c r="J71" s="5"/>
      <c r="K71" s="5"/>
    </row>
    <row r="72" spans="1:11" ht="17" customHeight="1" thickBot="1">
      <c r="A72" s="147"/>
      <c r="B72" s="91"/>
      <c r="C72" s="91"/>
      <c r="D72" s="91"/>
      <c r="E72" s="413"/>
      <c r="F72" s="91"/>
      <c r="G72" s="91"/>
      <c r="H72" s="413"/>
      <c r="I72" s="92"/>
      <c r="J72" s="5"/>
      <c r="K72" s="5"/>
    </row>
    <row r="73" spans="1:11" ht="40" customHeight="1" thickBot="1">
      <c r="A73" s="51" t="s">
        <v>63</v>
      </c>
      <c r="B73" s="75"/>
      <c r="C73" s="75"/>
      <c r="D73" s="75"/>
      <c r="E73" s="414"/>
      <c r="F73" s="75"/>
      <c r="G73" s="75"/>
      <c r="H73" s="414"/>
      <c r="I73" s="76"/>
      <c r="J73" s="5"/>
      <c r="K73" s="5"/>
    </row>
    <row r="74" spans="1:11" ht="32" customHeight="1" thickBot="1">
      <c r="A74" s="143" t="s">
        <v>65</v>
      </c>
      <c r="B74" s="131" t="s">
        <v>66</v>
      </c>
      <c r="C74" s="132" t="s">
        <v>92</v>
      </c>
      <c r="D74" s="407">
        <v>4500</v>
      </c>
      <c r="E74" s="528">
        <f t="shared" si="3"/>
        <v>1350</v>
      </c>
      <c r="F74" s="516"/>
      <c r="G74" s="407">
        <f t="shared" si="4"/>
        <v>0</v>
      </c>
      <c r="H74" s="424">
        <f t="shared" si="2"/>
        <v>45</v>
      </c>
      <c r="I74" s="422"/>
      <c r="J74" s="5"/>
      <c r="K74" s="5"/>
    </row>
    <row r="75" spans="1:11" ht="32" customHeight="1" thickBot="1">
      <c r="A75" s="143" t="s">
        <v>169</v>
      </c>
      <c r="B75" s="131" t="s">
        <v>213</v>
      </c>
      <c r="C75" s="132" t="s">
        <v>23</v>
      </c>
      <c r="D75" s="410">
        <v>8750</v>
      </c>
      <c r="E75" s="528">
        <f t="shared" si="3"/>
        <v>2625</v>
      </c>
      <c r="F75" s="526"/>
      <c r="G75" s="408">
        <f t="shared" si="5" ref="G75:G76">E75*F75</f>
        <v>0</v>
      </c>
      <c r="H75" s="424">
        <f t="shared" si="2"/>
        <v>87.50</v>
      </c>
      <c r="I75" s="447"/>
      <c r="J75" s="5"/>
      <c r="K75" s="5"/>
    </row>
    <row r="76" spans="1:11" ht="32" customHeight="1" thickBot="1">
      <c r="A76" s="143" t="s">
        <v>225</v>
      </c>
      <c r="B76" s="131" t="s">
        <v>226</v>
      </c>
      <c r="C76" s="132" t="s">
        <v>23</v>
      </c>
      <c r="D76" s="410">
        <v>7750</v>
      </c>
      <c r="E76" s="528">
        <f t="shared" si="3"/>
        <v>2325</v>
      </c>
      <c r="F76" s="526"/>
      <c r="G76" s="408">
        <f t="shared" si="5"/>
        <v>0</v>
      </c>
      <c r="H76" s="424">
        <f t="shared" si="2"/>
        <v>77.50</v>
      </c>
      <c r="I76" s="447"/>
      <c r="J76" s="5"/>
      <c r="K76" s="5"/>
    </row>
    <row r="77" spans="1:11" ht="32" customHeight="1" thickBot="1">
      <c r="A77" s="143" t="s">
        <v>222</v>
      </c>
      <c r="B77" s="131" t="s">
        <v>64</v>
      </c>
      <c r="C77" s="132" t="s">
        <v>92</v>
      </c>
      <c r="D77" s="408">
        <v>3750</v>
      </c>
      <c r="E77" s="528">
        <f t="shared" si="3"/>
        <v>1125</v>
      </c>
      <c r="F77" s="517"/>
      <c r="G77" s="408">
        <f t="shared" si="4"/>
        <v>0</v>
      </c>
      <c r="H77" s="424">
        <f t="shared" si="2"/>
        <v>37.50</v>
      </c>
      <c r="I77" s="59"/>
      <c r="J77" s="5"/>
      <c r="K77" s="5"/>
    </row>
    <row r="78" spans="1:11" ht="32" customHeight="1" thickBot="1">
      <c r="A78" s="145" t="s">
        <v>223</v>
      </c>
      <c r="B78" s="134" t="s">
        <v>64</v>
      </c>
      <c r="C78" s="135" t="s">
        <v>92</v>
      </c>
      <c r="D78" s="409">
        <v>7250</v>
      </c>
      <c r="E78" s="654">
        <f t="shared" si="3"/>
        <v>2175</v>
      </c>
      <c r="F78" s="518"/>
      <c r="G78" s="409">
        <f t="shared" si="4"/>
        <v>0</v>
      </c>
      <c r="H78" s="424">
        <f t="shared" si="2"/>
        <v>72.50</v>
      </c>
      <c r="I78" s="28"/>
      <c r="J78" s="5"/>
      <c r="K78" s="5"/>
    </row>
    <row r="79" spans="1:11" ht="17" customHeight="1" thickBot="1">
      <c r="A79" s="172"/>
      <c r="B79" s="173"/>
      <c r="C79" s="173"/>
      <c r="D79" s="415"/>
      <c r="E79" s="173"/>
      <c r="F79" s="173"/>
      <c r="G79" s="173"/>
      <c r="H79" s="173"/>
      <c r="I79" s="415"/>
      <c r="J79" s="5"/>
      <c r="K79" s="5"/>
    </row>
    <row r="80" spans="1:11" ht="40" customHeight="1" thickBot="1">
      <c r="A80" s="52" t="s">
        <v>17</v>
      </c>
      <c r="B80" s="83"/>
      <c r="C80" s="83"/>
      <c r="D80" s="416"/>
      <c r="E80" s="83"/>
      <c r="F80" s="83"/>
      <c r="G80" s="83"/>
      <c r="H80" s="83"/>
      <c r="I80" s="416"/>
      <c r="J80" s="5"/>
      <c r="K80" s="5"/>
    </row>
    <row r="81" spans="1:9" s="56" customFormat="1" ht="32" customHeight="1" thickBot="1">
      <c r="A81" s="143" t="s">
        <v>197</v>
      </c>
      <c r="B81" s="129" t="s">
        <v>67</v>
      </c>
      <c r="C81" s="130" t="s">
        <v>23</v>
      </c>
      <c r="D81" s="407">
        <v>7500</v>
      </c>
      <c r="E81" s="528">
        <f t="shared" si="3"/>
        <v>2250</v>
      </c>
      <c r="F81" s="516"/>
      <c r="G81" s="407">
        <f t="shared" si="4"/>
        <v>0</v>
      </c>
      <c r="H81" s="424">
        <f t="shared" si="2"/>
        <v>75</v>
      </c>
      <c r="I81" s="60"/>
    </row>
    <row r="82" spans="1:9" s="56" customFormat="1" ht="32" customHeight="1" thickBot="1">
      <c r="A82" s="143" t="s">
        <v>198</v>
      </c>
      <c r="B82" s="131" t="s">
        <v>112</v>
      </c>
      <c r="C82" s="132" t="s">
        <v>23</v>
      </c>
      <c r="D82" s="408">
        <v>9500</v>
      </c>
      <c r="E82" s="528">
        <f t="shared" si="3"/>
        <v>2850</v>
      </c>
      <c r="F82" s="517"/>
      <c r="G82" s="408">
        <f t="shared" si="4"/>
        <v>0</v>
      </c>
      <c r="H82" s="424">
        <f t="shared" si="2"/>
        <v>95</v>
      </c>
      <c r="I82" s="27"/>
    </row>
    <row r="83" spans="1:9" s="56" customFormat="1" ht="32" customHeight="1" thickBot="1">
      <c r="A83" s="143" t="s">
        <v>203</v>
      </c>
      <c r="B83" s="131" t="s">
        <v>7</v>
      </c>
      <c r="C83" s="132" t="s">
        <v>23</v>
      </c>
      <c r="D83" s="408">
        <v>5750</v>
      </c>
      <c r="E83" s="528">
        <f t="shared" si="3"/>
        <v>1725</v>
      </c>
      <c r="F83" s="517"/>
      <c r="G83" s="408">
        <f t="shared" si="4"/>
        <v>0</v>
      </c>
      <c r="H83" s="424">
        <f t="shared" si="2"/>
        <v>57.50</v>
      </c>
      <c r="I83" s="27"/>
    </row>
    <row r="84" spans="1:9" s="56" customFormat="1" ht="32" customHeight="1" thickBot="1">
      <c r="A84" s="143" t="s">
        <v>204</v>
      </c>
      <c r="B84" s="131" t="s">
        <v>7</v>
      </c>
      <c r="C84" s="132" t="s">
        <v>23</v>
      </c>
      <c r="D84" s="408">
        <v>9000</v>
      </c>
      <c r="E84" s="528">
        <f t="shared" si="3"/>
        <v>2700</v>
      </c>
      <c r="F84" s="517"/>
      <c r="G84" s="408">
        <f t="shared" si="4"/>
        <v>0</v>
      </c>
      <c r="H84" s="424">
        <f t="shared" si="6" ref="H84:H125">(E84/30)</f>
        <v>90</v>
      </c>
      <c r="I84" s="59"/>
    </row>
    <row r="85" spans="1:9" s="56" customFormat="1" ht="32" customHeight="1" thickBot="1">
      <c r="A85" s="143" t="s">
        <v>205</v>
      </c>
      <c r="B85" s="131" t="s">
        <v>68</v>
      </c>
      <c r="C85" s="132" t="s">
        <v>23</v>
      </c>
      <c r="D85" s="408">
        <v>7000</v>
      </c>
      <c r="E85" s="528">
        <f t="shared" si="3"/>
        <v>2100</v>
      </c>
      <c r="F85" s="517"/>
      <c r="G85" s="408">
        <f t="shared" si="4"/>
        <v>0</v>
      </c>
      <c r="H85" s="424">
        <f t="shared" si="6"/>
        <v>70</v>
      </c>
      <c r="I85" s="59"/>
    </row>
    <row r="86" spans="1:9" s="56" customFormat="1" ht="32" customHeight="1" thickBot="1">
      <c r="A86" s="143" t="s">
        <v>200</v>
      </c>
      <c r="B86" s="131" t="s">
        <v>6</v>
      </c>
      <c r="C86" s="132" t="s">
        <v>23</v>
      </c>
      <c r="D86" s="408">
        <v>4750</v>
      </c>
      <c r="E86" s="528">
        <f t="shared" si="3"/>
        <v>1425</v>
      </c>
      <c r="F86" s="517"/>
      <c r="G86" s="408">
        <f t="shared" si="4"/>
        <v>0</v>
      </c>
      <c r="H86" s="424">
        <f t="shared" si="6"/>
        <v>47.50</v>
      </c>
      <c r="I86" s="59"/>
    </row>
    <row r="87" spans="1:9" s="56" customFormat="1" ht="32" customHeight="1" thickBot="1">
      <c r="A87" s="143" t="s">
        <v>199</v>
      </c>
      <c r="B87" s="131" t="s">
        <v>6</v>
      </c>
      <c r="C87" s="132" t="s">
        <v>23</v>
      </c>
      <c r="D87" s="408">
        <v>7000</v>
      </c>
      <c r="E87" s="528">
        <f t="shared" si="3"/>
        <v>2100</v>
      </c>
      <c r="F87" s="517"/>
      <c r="G87" s="408">
        <f t="shared" si="4"/>
        <v>0</v>
      </c>
      <c r="H87" s="424">
        <f t="shared" si="6"/>
        <v>70</v>
      </c>
      <c r="I87" s="27"/>
    </row>
    <row r="88" spans="1:11" ht="32" customHeight="1" thickBot="1">
      <c r="A88" s="143" t="s">
        <v>201</v>
      </c>
      <c r="B88" s="131" t="s">
        <v>69</v>
      </c>
      <c r="C88" s="132" t="s">
        <v>23</v>
      </c>
      <c r="D88" s="408">
        <v>7500</v>
      </c>
      <c r="E88" s="528">
        <f t="shared" si="3"/>
        <v>2250</v>
      </c>
      <c r="F88" s="517"/>
      <c r="G88" s="408">
        <f t="shared" si="4"/>
        <v>0</v>
      </c>
      <c r="H88" s="424">
        <f t="shared" si="6"/>
        <v>75</v>
      </c>
      <c r="I88" s="59"/>
      <c r="J88" s="5"/>
      <c r="K88" s="5"/>
    </row>
    <row r="89" spans="1:9" s="56" customFormat="1" ht="32" customHeight="1" thickBot="1">
      <c r="A89" s="145" t="s">
        <v>202</v>
      </c>
      <c r="B89" s="664" t="s">
        <v>70</v>
      </c>
      <c r="C89" s="665" t="s">
        <v>23</v>
      </c>
      <c r="D89" s="710">
        <v>5000</v>
      </c>
      <c r="E89" s="713">
        <f t="shared" si="3"/>
        <v>1500</v>
      </c>
      <c r="F89" s="712"/>
      <c r="G89" s="710">
        <f t="shared" si="4"/>
        <v>0</v>
      </c>
      <c r="H89" s="708">
        <f t="shared" si="6"/>
        <v>50</v>
      </c>
      <c r="I89" s="59"/>
    </row>
    <row r="90" spans="1:11" ht="17" customHeight="1" thickBot="1">
      <c r="A90" s="172"/>
      <c r="B90" s="173"/>
      <c r="C90" s="173"/>
      <c r="D90" s="173"/>
      <c r="E90" s="173"/>
      <c r="F90" s="415"/>
      <c r="G90" s="173"/>
      <c r="H90" s="173"/>
      <c r="I90" s="415"/>
      <c r="J90" s="5"/>
      <c r="K90" s="5"/>
    </row>
    <row r="91" spans="1:11" ht="40" customHeight="1" thickBot="1">
      <c r="A91" s="52" t="s">
        <v>126</v>
      </c>
      <c r="B91" s="83"/>
      <c r="C91" s="83"/>
      <c r="D91" s="83"/>
      <c r="E91" s="83"/>
      <c r="F91" s="416"/>
      <c r="G91" s="83"/>
      <c r="H91" s="83"/>
      <c r="I91" s="416"/>
      <c r="J91" s="5"/>
      <c r="K91" s="5"/>
    </row>
    <row r="92" spans="1:11" ht="32" customHeight="1" thickBot="1">
      <c r="A92" s="142" t="s">
        <v>150</v>
      </c>
      <c r="B92" s="129" t="s">
        <v>67</v>
      </c>
      <c r="C92" s="130" t="s">
        <v>23</v>
      </c>
      <c r="D92" s="412">
        <v>5000</v>
      </c>
      <c r="E92" s="513">
        <f t="shared" si="3"/>
        <v>1500</v>
      </c>
      <c r="F92" s="395"/>
      <c r="G92" s="408">
        <f t="shared" si="4"/>
        <v>0</v>
      </c>
      <c r="H92" s="424">
        <f t="shared" si="6"/>
        <v>50</v>
      </c>
      <c r="I92" s="60"/>
      <c r="J92" s="5"/>
      <c r="K92" s="5"/>
    </row>
    <row r="93" spans="1:11" ht="32" customHeight="1" thickBot="1">
      <c r="A93" s="145" t="s">
        <v>113</v>
      </c>
      <c r="B93" s="134" t="s">
        <v>94</v>
      </c>
      <c r="C93" s="135" t="s">
        <v>23</v>
      </c>
      <c r="D93" s="412">
        <v>3500</v>
      </c>
      <c r="E93" s="513">
        <f t="shared" si="3"/>
        <v>1050</v>
      </c>
      <c r="F93" s="397"/>
      <c r="G93" s="408">
        <f t="shared" si="4"/>
        <v>0</v>
      </c>
      <c r="H93" s="424">
        <f t="shared" si="6"/>
        <v>35</v>
      </c>
      <c r="I93" s="111"/>
      <c r="J93" s="5"/>
      <c r="K93" s="5"/>
    </row>
    <row r="94" spans="1:11" ht="17" customHeight="1" thickBot="1">
      <c r="A94" s="147"/>
      <c r="B94" s="91"/>
      <c r="C94" s="91"/>
      <c r="D94" s="91"/>
      <c r="E94" s="91"/>
      <c r="F94" s="91"/>
      <c r="G94" s="91"/>
      <c r="H94" s="413"/>
      <c r="I94" s="413"/>
      <c r="J94" s="5"/>
      <c r="K94" s="5"/>
    </row>
    <row r="95" spans="1:11" ht="40" customHeight="1" thickBot="1">
      <c r="A95" s="47" t="s">
        <v>39</v>
      </c>
      <c r="B95" s="48"/>
      <c r="C95" s="48"/>
      <c r="D95" s="48"/>
      <c r="E95" s="48"/>
      <c r="F95" s="48"/>
      <c r="G95" s="48"/>
      <c r="H95" s="521"/>
      <c r="I95" s="521"/>
      <c r="J95" s="5"/>
      <c r="K95" s="5"/>
    </row>
    <row r="96" spans="1:9" s="56" customFormat="1" ht="32" customHeight="1" thickBot="1">
      <c r="A96" s="143" t="s">
        <v>206</v>
      </c>
      <c r="B96" s="129" t="s">
        <v>9</v>
      </c>
      <c r="C96" s="329" t="s">
        <v>23</v>
      </c>
      <c r="D96" s="407">
        <v>5000</v>
      </c>
      <c r="E96" s="528">
        <f t="shared" si="7" ref="E96:E125">D96*30%</f>
        <v>1500</v>
      </c>
      <c r="F96" s="523"/>
      <c r="G96" s="406">
        <f t="shared" si="4"/>
        <v>0</v>
      </c>
      <c r="H96" s="424">
        <f t="shared" si="6"/>
        <v>50</v>
      </c>
      <c r="I96" s="60"/>
    </row>
    <row r="97" spans="1:9" s="56" customFormat="1" ht="32" customHeight="1" thickBot="1">
      <c r="A97" s="143" t="s">
        <v>207</v>
      </c>
      <c r="B97" s="131" t="s">
        <v>71</v>
      </c>
      <c r="C97" s="330" t="s">
        <v>23</v>
      </c>
      <c r="D97" s="408">
        <v>6250</v>
      </c>
      <c r="E97" s="528">
        <f t="shared" si="7"/>
        <v>1875</v>
      </c>
      <c r="F97" s="524"/>
      <c r="G97" s="412">
        <f t="shared" si="4"/>
        <v>0</v>
      </c>
      <c r="H97" s="424">
        <f t="shared" si="6"/>
        <v>62.50</v>
      </c>
      <c r="I97" s="27"/>
    </row>
    <row r="98" spans="1:11" ht="32" customHeight="1" thickBot="1">
      <c r="A98" s="143" t="s">
        <v>208</v>
      </c>
      <c r="B98" s="131" t="s">
        <v>72</v>
      </c>
      <c r="C98" s="330" t="s">
        <v>23</v>
      </c>
      <c r="D98" s="408">
        <v>6250</v>
      </c>
      <c r="E98" s="528">
        <f t="shared" si="7"/>
        <v>1875</v>
      </c>
      <c r="F98" s="524"/>
      <c r="G98" s="412">
        <f t="shared" si="4"/>
        <v>0</v>
      </c>
      <c r="H98" s="424">
        <f t="shared" si="6"/>
        <v>62.50</v>
      </c>
      <c r="I98" s="59"/>
      <c r="J98" s="5"/>
      <c r="K98" s="5"/>
    </row>
    <row r="99" spans="1:11" ht="32" customHeight="1" thickBot="1">
      <c r="A99" s="145" t="s">
        <v>73</v>
      </c>
      <c r="B99" s="134" t="s">
        <v>74</v>
      </c>
      <c r="C99" s="515" t="s">
        <v>23</v>
      </c>
      <c r="D99" s="409">
        <v>20000</v>
      </c>
      <c r="E99" s="654">
        <f t="shared" si="7"/>
        <v>6000</v>
      </c>
      <c r="F99" s="525"/>
      <c r="G99" s="411">
        <f t="shared" si="4"/>
        <v>0</v>
      </c>
      <c r="H99" s="424">
        <f t="shared" si="6"/>
        <v>200</v>
      </c>
      <c r="I99" s="423"/>
      <c r="J99" s="5"/>
      <c r="K99" s="5"/>
    </row>
    <row r="100" spans="1:11" ht="17" customHeight="1" thickBot="1">
      <c r="A100" s="147"/>
      <c r="B100" s="91"/>
      <c r="C100" s="91"/>
      <c r="D100" s="91"/>
      <c r="E100" s="91"/>
      <c r="F100" s="91"/>
      <c r="G100" s="91"/>
      <c r="H100" s="413"/>
      <c r="I100" s="413"/>
      <c r="J100" s="5"/>
      <c r="K100" s="5"/>
    </row>
    <row r="101" spans="1:11" ht="40" customHeight="1" thickBot="1">
      <c r="A101" s="47" t="s">
        <v>40</v>
      </c>
      <c r="B101" s="48"/>
      <c r="C101" s="48"/>
      <c r="D101" s="48"/>
      <c r="E101" s="48"/>
      <c r="F101" s="48"/>
      <c r="G101" s="48"/>
      <c r="H101" s="521"/>
      <c r="I101" s="521"/>
      <c r="J101" s="5"/>
      <c r="K101" s="5"/>
    </row>
    <row r="102" spans="1:11" ht="32" customHeight="1" thickBot="1">
      <c r="A102" s="142" t="s">
        <v>123</v>
      </c>
      <c r="B102" s="129"/>
      <c r="C102" s="130" t="s">
        <v>91</v>
      </c>
      <c r="D102" s="406">
        <v>4500</v>
      </c>
      <c r="E102" s="513">
        <f t="shared" si="7"/>
        <v>1350</v>
      </c>
      <c r="F102" s="395"/>
      <c r="G102" s="407">
        <f t="shared" si="4"/>
        <v>0</v>
      </c>
      <c r="H102" s="424">
        <f t="shared" si="6"/>
        <v>45</v>
      </c>
      <c r="I102" s="60"/>
      <c r="J102" s="5"/>
      <c r="K102" s="5"/>
    </row>
    <row r="103" spans="1:11" ht="32" customHeight="1" thickBot="1">
      <c r="A103" s="143" t="s">
        <v>106</v>
      </c>
      <c r="B103" s="131"/>
      <c r="C103" s="132" t="s">
        <v>91</v>
      </c>
      <c r="D103" s="412">
        <v>3500</v>
      </c>
      <c r="E103" s="513">
        <f t="shared" si="7"/>
        <v>1050</v>
      </c>
      <c r="F103" s="396"/>
      <c r="G103" s="408">
        <f t="shared" si="4"/>
        <v>0</v>
      </c>
      <c r="H103" s="424">
        <f t="shared" si="6"/>
        <v>35</v>
      </c>
      <c r="I103" s="59"/>
      <c r="J103" s="5"/>
      <c r="K103" s="5"/>
    </row>
    <row r="104" spans="1:9" s="56" customFormat="1" ht="32" customHeight="1" thickBot="1">
      <c r="A104" s="143" t="s">
        <v>75</v>
      </c>
      <c r="B104" s="131"/>
      <c r="C104" s="132" t="s">
        <v>91</v>
      </c>
      <c r="D104" s="411">
        <v>4000</v>
      </c>
      <c r="E104" s="513">
        <f t="shared" si="7"/>
        <v>1200</v>
      </c>
      <c r="F104" s="397"/>
      <c r="G104" s="409">
        <f t="shared" si="4"/>
        <v>0</v>
      </c>
      <c r="H104" s="424">
        <f t="shared" si="6"/>
        <v>40</v>
      </c>
      <c r="I104" s="423"/>
    </row>
    <row r="105" spans="1:11" ht="17" customHeight="1" thickBot="1">
      <c r="A105" s="172"/>
      <c r="B105" s="173"/>
      <c r="C105" s="173"/>
      <c r="D105" s="91"/>
      <c r="E105" s="91"/>
      <c r="F105" s="91"/>
      <c r="G105" s="91"/>
      <c r="H105" s="413"/>
      <c r="I105" s="413"/>
      <c r="J105" s="5"/>
      <c r="K105" s="5"/>
    </row>
    <row r="106" spans="1:11" ht="40" customHeight="1" thickBot="1">
      <c r="A106" s="47" t="s">
        <v>41</v>
      </c>
      <c r="B106" s="48"/>
      <c r="C106" s="48"/>
      <c r="D106" s="48"/>
      <c r="E106" s="48"/>
      <c r="F106" s="48"/>
      <c r="G106" s="48"/>
      <c r="H106" s="521"/>
      <c r="I106" s="521"/>
      <c r="J106" s="5"/>
      <c r="K106" s="5"/>
    </row>
    <row r="107" spans="1:11" ht="32" customHeight="1" thickBot="1">
      <c r="A107" s="142" t="s">
        <v>79</v>
      </c>
      <c r="B107" s="129" t="s">
        <v>97</v>
      </c>
      <c r="C107" s="329" t="s">
        <v>91</v>
      </c>
      <c r="D107" s="407">
        <v>2750</v>
      </c>
      <c r="E107" s="528">
        <f t="shared" si="7"/>
        <v>825</v>
      </c>
      <c r="F107" s="516"/>
      <c r="G107" s="407">
        <f t="shared" si="4"/>
        <v>0</v>
      </c>
      <c r="H107" s="424">
        <f t="shared" si="6"/>
        <v>27.50</v>
      </c>
      <c r="I107" s="369"/>
      <c r="J107" s="5"/>
      <c r="K107" s="5"/>
    </row>
    <row r="108" spans="1:11" ht="32" customHeight="1" thickBot="1">
      <c r="A108" s="143" t="s">
        <v>80</v>
      </c>
      <c r="B108" s="131" t="s">
        <v>98</v>
      </c>
      <c r="C108" s="330" t="s">
        <v>91</v>
      </c>
      <c r="D108" s="408">
        <v>2750</v>
      </c>
      <c r="E108" s="528">
        <f t="shared" si="7"/>
        <v>825</v>
      </c>
      <c r="F108" s="517"/>
      <c r="G108" s="408">
        <f t="shared" si="4"/>
        <v>0</v>
      </c>
      <c r="H108" s="424">
        <f t="shared" si="6"/>
        <v>27.50</v>
      </c>
      <c r="I108" s="366"/>
      <c r="J108" s="5"/>
      <c r="K108" s="5"/>
    </row>
    <row r="109" spans="1:11" ht="32" customHeight="1" thickBot="1">
      <c r="A109" s="143" t="s">
        <v>81</v>
      </c>
      <c r="B109" s="131" t="s">
        <v>95</v>
      </c>
      <c r="C109" s="330" t="s">
        <v>91</v>
      </c>
      <c r="D109" s="408">
        <v>3000</v>
      </c>
      <c r="E109" s="528">
        <f t="shared" si="7"/>
        <v>900</v>
      </c>
      <c r="F109" s="517"/>
      <c r="G109" s="408">
        <f t="shared" si="4"/>
        <v>0</v>
      </c>
      <c r="H109" s="424">
        <f t="shared" si="6"/>
        <v>30</v>
      </c>
      <c r="I109" s="367"/>
      <c r="J109" s="5"/>
      <c r="K109" s="5"/>
    </row>
    <row r="110" spans="1:11" ht="32" customHeight="1" thickBot="1">
      <c r="A110" s="143" t="s">
        <v>135</v>
      </c>
      <c r="B110" s="131" t="s">
        <v>77</v>
      </c>
      <c r="C110" s="330" t="s">
        <v>91</v>
      </c>
      <c r="D110" s="408">
        <v>2750</v>
      </c>
      <c r="E110" s="528">
        <f t="shared" si="7"/>
        <v>825</v>
      </c>
      <c r="F110" s="517"/>
      <c r="G110" s="408">
        <f t="shared" si="4"/>
        <v>0</v>
      </c>
      <c r="H110" s="424">
        <f t="shared" si="6"/>
        <v>27.50</v>
      </c>
      <c r="I110" s="367"/>
      <c r="J110" s="5"/>
      <c r="K110" s="5"/>
    </row>
    <row r="111" spans="1:11" ht="32" customHeight="1" thickBot="1">
      <c r="A111" s="143" t="s">
        <v>82</v>
      </c>
      <c r="B111" s="131" t="s">
        <v>93</v>
      </c>
      <c r="C111" s="330" t="s">
        <v>91</v>
      </c>
      <c r="D111" s="408">
        <v>3250</v>
      </c>
      <c r="E111" s="528">
        <f t="shared" si="7"/>
        <v>975</v>
      </c>
      <c r="F111" s="517"/>
      <c r="G111" s="408">
        <f t="shared" si="4"/>
        <v>0</v>
      </c>
      <c r="H111" s="424">
        <f t="shared" si="6"/>
        <v>32.50</v>
      </c>
      <c r="I111" s="425"/>
      <c r="J111" s="5"/>
      <c r="K111" s="5"/>
    </row>
    <row r="112" spans="1:11" ht="32" customHeight="1" thickBot="1">
      <c r="A112" s="143" t="s">
        <v>133</v>
      </c>
      <c r="B112" s="131" t="s">
        <v>129</v>
      </c>
      <c r="C112" s="330" t="s">
        <v>91</v>
      </c>
      <c r="D112" s="408">
        <v>4250</v>
      </c>
      <c r="E112" s="528">
        <f t="shared" si="7"/>
        <v>1275</v>
      </c>
      <c r="F112" s="517"/>
      <c r="G112" s="408">
        <f t="shared" si="4"/>
        <v>0</v>
      </c>
      <c r="H112" s="424">
        <f t="shared" si="6"/>
        <v>42.50</v>
      </c>
      <c r="I112" s="367"/>
      <c r="J112" s="5"/>
      <c r="K112" s="5"/>
    </row>
    <row r="113" spans="1:11" ht="32" customHeight="1" thickBot="1">
      <c r="A113" s="143" t="s">
        <v>170</v>
      </c>
      <c r="B113" s="131" t="s">
        <v>130</v>
      </c>
      <c r="C113" s="330" t="s">
        <v>91</v>
      </c>
      <c r="D113" s="408">
        <v>4250</v>
      </c>
      <c r="E113" s="528">
        <f t="shared" si="7"/>
        <v>1275</v>
      </c>
      <c r="F113" s="517"/>
      <c r="G113" s="408">
        <f t="shared" si="4"/>
        <v>0</v>
      </c>
      <c r="H113" s="424">
        <f t="shared" si="6"/>
        <v>42.50</v>
      </c>
      <c r="I113" s="366"/>
      <c r="J113" s="5"/>
      <c r="K113" s="5"/>
    </row>
    <row r="114" spans="1:11" ht="32" customHeight="1" thickBot="1">
      <c r="A114" s="143" t="s">
        <v>134</v>
      </c>
      <c r="B114" s="131" t="s">
        <v>131</v>
      </c>
      <c r="C114" s="330" t="s">
        <v>91</v>
      </c>
      <c r="D114" s="408">
        <v>3750</v>
      </c>
      <c r="E114" s="528">
        <f t="shared" si="7"/>
        <v>1125</v>
      </c>
      <c r="F114" s="517"/>
      <c r="G114" s="408">
        <f t="shared" si="4"/>
        <v>0</v>
      </c>
      <c r="H114" s="424">
        <f t="shared" si="6"/>
        <v>37.50</v>
      </c>
      <c r="I114" s="367"/>
      <c r="J114" s="5"/>
      <c r="K114" s="5"/>
    </row>
    <row r="115" spans="1:11" ht="32" customHeight="1" thickBot="1">
      <c r="A115" s="145" t="s">
        <v>78</v>
      </c>
      <c r="B115" s="134" t="s">
        <v>96</v>
      </c>
      <c r="C115" s="515" t="s">
        <v>91</v>
      </c>
      <c r="D115" s="409">
        <v>2750</v>
      </c>
      <c r="E115" s="654">
        <f t="shared" si="7"/>
        <v>825</v>
      </c>
      <c r="F115" s="518"/>
      <c r="G115" s="409">
        <f t="shared" si="4"/>
        <v>0</v>
      </c>
      <c r="H115" s="424">
        <f t="shared" si="6"/>
        <v>27.50</v>
      </c>
      <c r="I115" s="368"/>
      <c r="J115" s="5"/>
      <c r="K115" s="5"/>
    </row>
    <row r="116" spans="1:11" ht="17" customHeight="1" thickBot="1">
      <c r="A116" s="172"/>
      <c r="B116" s="173"/>
      <c r="C116" s="173"/>
      <c r="D116" s="522"/>
      <c r="E116" s="173"/>
      <c r="F116" s="173"/>
      <c r="G116" s="173"/>
      <c r="H116" s="173"/>
      <c r="I116" s="522"/>
      <c r="J116" s="5"/>
      <c r="K116" s="5"/>
    </row>
    <row r="117" spans="1:11" ht="40" customHeight="1" thickBot="1">
      <c r="A117" s="179" t="s">
        <v>29</v>
      </c>
      <c r="B117" s="70"/>
      <c r="C117" s="70"/>
      <c r="D117" s="519"/>
      <c r="E117" s="70"/>
      <c r="F117" s="70"/>
      <c r="G117" s="70"/>
      <c r="H117" s="70"/>
      <c r="I117" s="519"/>
      <c r="J117" s="5"/>
      <c r="K117" s="5"/>
    </row>
    <row r="118" spans="1:11" ht="32" customHeight="1" thickBot="1">
      <c r="A118" s="142" t="s">
        <v>83</v>
      </c>
      <c r="B118" s="129" t="s">
        <v>100</v>
      </c>
      <c r="C118" s="329" t="s">
        <v>24</v>
      </c>
      <c r="D118" s="407">
        <v>2750</v>
      </c>
      <c r="E118" s="528">
        <f t="shared" si="7"/>
        <v>825</v>
      </c>
      <c r="F118" s="516"/>
      <c r="G118" s="407">
        <f t="shared" si="4"/>
        <v>0</v>
      </c>
      <c r="H118" s="424">
        <f t="shared" si="6"/>
        <v>27.50</v>
      </c>
      <c r="I118" s="60"/>
      <c r="J118" s="5"/>
      <c r="K118" s="5"/>
    </row>
    <row r="119" spans="1:11" ht="32" customHeight="1" thickBot="1">
      <c r="A119" s="143" t="s">
        <v>84</v>
      </c>
      <c r="B119" s="131" t="s">
        <v>99</v>
      </c>
      <c r="C119" s="330" t="s">
        <v>24</v>
      </c>
      <c r="D119" s="408">
        <v>3500</v>
      </c>
      <c r="E119" s="528">
        <f t="shared" si="7"/>
        <v>1050</v>
      </c>
      <c r="F119" s="517"/>
      <c r="G119" s="408">
        <f t="shared" si="4"/>
        <v>0</v>
      </c>
      <c r="H119" s="424">
        <f t="shared" si="6"/>
        <v>35</v>
      </c>
      <c r="I119" s="27"/>
      <c r="J119" s="5"/>
      <c r="K119" s="5"/>
    </row>
    <row r="120" spans="1:11" ht="32" customHeight="1" thickBot="1">
      <c r="A120" s="143" t="s">
        <v>127</v>
      </c>
      <c r="B120" s="131" t="s">
        <v>132</v>
      </c>
      <c r="C120" s="330" t="s">
        <v>24</v>
      </c>
      <c r="D120" s="408">
        <v>3250</v>
      </c>
      <c r="E120" s="528">
        <f t="shared" si="7"/>
        <v>975</v>
      </c>
      <c r="F120" s="517"/>
      <c r="G120" s="408">
        <f t="shared" si="4"/>
        <v>0</v>
      </c>
      <c r="H120" s="424">
        <f t="shared" si="6"/>
        <v>32.50</v>
      </c>
      <c r="I120" s="27"/>
      <c r="J120" s="5"/>
      <c r="K120" s="5"/>
    </row>
    <row r="121" spans="1:11" ht="32" customHeight="1" thickBot="1">
      <c r="A121" s="143" t="s">
        <v>105</v>
      </c>
      <c r="B121" s="131" t="s">
        <v>212</v>
      </c>
      <c r="C121" s="330" t="s">
        <v>24</v>
      </c>
      <c r="D121" s="408">
        <v>3000</v>
      </c>
      <c r="E121" s="528">
        <f t="shared" si="7"/>
        <v>900</v>
      </c>
      <c r="F121" s="517"/>
      <c r="G121" s="408">
        <f t="shared" si="8" ref="G121:G125">E121*F121</f>
        <v>0</v>
      </c>
      <c r="H121" s="424">
        <f t="shared" si="6"/>
        <v>30</v>
      </c>
      <c r="I121" s="59"/>
      <c r="J121" s="5"/>
      <c r="K121" s="5"/>
    </row>
    <row r="122" spans="1:11" ht="32" customHeight="1" thickBot="1">
      <c r="A122" s="143" t="s">
        <v>30</v>
      </c>
      <c r="B122" s="131" t="s">
        <v>31</v>
      </c>
      <c r="C122" s="330" t="s">
        <v>23</v>
      </c>
      <c r="D122" s="408">
        <v>3750</v>
      </c>
      <c r="E122" s="528">
        <f t="shared" si="7"/>
        <v>1125</v>
      </c>
      <c r="F122" s="517"/>
      <c r="G122" s="408">
        <f t="shared" si="8"/>
        <v>0</v>
      </c>
      <c r="H122" s="424">
        <f t="shared" si="6"/>
        <v>37.50</v>
      </c>
      <c r="I122" s="59"/>
      <c r="J122" s="5"/>
      <c r="K122" s="5"/>
    </row>
    <row r="123" spans="1:9" s="56" customFormat="1" ht="32" customHeight="1" thickBot="1">
      <c r="A123" s="143" t="s">
        <v>85</v>
      </c>
      <c r="B123" s="131" t="s">
        <v>102</v>
      </c>
      <c r="C123" s="330" t="s">
        <v>90</v>
      </c>
      <c r="D123" s="408">
        <v>3500</v>
      </c>
      <c r="E123" s="528">
        <f t="shared" si="7"/>
        <v>1050</v>
      </c>
      <c r="F123" s="517"/>
      <c r="G123" s="408">
        <f t="shared" si="8"/>
        <v>0</v>
      </c>
      <c r="H123" s="424">
        <f t="shared" si="6"/>
        <v>35</v>
      </c>
      <c r="I123" s="27"/>
    </row>
    <row r="124" spans="1:9" s="56" customFormat="1" ht="32" customHeight="1" thickBot="1">
      <c r="A124" s="143" t="s">
        <v>86</v>
      </c>
      <c r="B124" s="131" t="s">
        <v>101</v>
      </c>
      <c r="C124" s="330" t="s">
        <v>90</v>
      </c>
      <c r="D124" s="408">
        <v>3500</v>
      </c>
      <c r="E124" s="528">
        <f t="shared" si="7"/>
        <v>1050</v>
      </c>
      <c r="F124" s="517"/>
      <c r="G124" s="408">
        <f t="shared" si="8"/>
        <v>0</v>
      </c>
      <c r="H124" s="424">
        <f t="shared" si="6"/>
        <v>35</v>
      </c>
      <c r="I124" s="59"/>
    </row>
    <row r="125" spans="1:11" s="56" customFormat="1" ht="32" customHeight="1" thickBot="1">
      <c r="A125" s="145" t="s">
        <v>87</v>
      </c>
      <c r="B125" s="134" t="s">
        <v>88</v>
      </c>
      <c r="C125" s="515" t="s">
        <v>89</v>
      </c>
      <c r="D125" s="409">
        <v>5000</v>
      </c>
      <c r="E125" s="654">
        <f t="shared" si="7"/>
        <v>1500</v>
      </c>
      <c r="F125" s="518"/>
      <c r="G125" s="409">
        <f t="shared" si="8"/>
        <v>0</v>
      </c>
      <c r="H125" s="424">
        <f t="shared" si="6"/>
        <v>50</v>
      </c>
      <c r="I125" s="28"/>
      <c r="J125" s="65"/>
      <c r="K125" s="65"/>
    </row>
    <row r="126" spans="1:11" ht="87" customHeight="1">
      <c r="A126" s="172"/>
      <c r="B126" s="173"/>
      <c r="C126" s="173"/>
      <c r="D126" s="95"/>
      <c r="E126" s="520"/>
      <c r="F126" s="173"/>
      <c r="G126" s="173"/>
      <c r="H126" s="173"/>
      <c r="I126" s="173"/>
      <c r="J126" s="5"/>
      <c r="K126" s="5"/>
    </row>
    <row r="127" spans="1:11" s="276" customFormat="1" ht="32" customHeight="1" thickBot="1">
      <c r="A127" s="277"/>
      <c r="B127" s="278"/>
      <c r="C127" s="273"/>
      <c r="D127" s="279"/>
      <c r="E127" s="279"/>
      <c r="F127" s="280"/>
      <c r="G127" s="280"/>
      <c r="H127" s="280"/>
      <c r="I127" s="245"/>
      <c r="J127" s="275"/>
      <c r="K127" s="275"/>
    </row>
    <row r="128" spans="1:11" ht="47.25" customHeight="1" thickBot="1">
      <c r="A128" s="426"/>
      <c r="B128" s="427"/>
      <c r="C128" s="427"/>
      <c r="D128" s="786"/>
      <c r="E128" s="786"/>
      <c r="F128" s="786"/>
      <c r="G128" s="787"/>
      <c r="H128" s="788">
        <f>SUM(G19:G125)</f>
        <v>0</v>
      </c>
      <c r="I128" s="789"/>
      <c r="J128" s="5"/>
      <c r="K128" s="5"/>
    </row>
    <row r="129" spans="1:11" ht="17" thickBot="1">
      <c r="A129" s="150"/>
      <c r="B129" s="68"/>
      <c r="C129" s="68"/>
      <c r="D129" s="68"/>
      <c r="E129" s="125"/>
      <c r="F129" s="68"/>
      <c r="G129" s="68"/>
      <c r="H129" s="68"/>
      <c r="I129" s="5"/>
      <c r="J129" s="5"/>
      <c r="K129" s="5"/>
    </row>
    <row r="130" spans="1:11" ht="47.25" customHeight="1" thickBot="1">
      <c r="A130" s="246"/>
      <c r="B130" s="247"/>
      <c r="C130" s="247"/>
      <c r="D130" s="760"/>
      <c r="E130" s="760"/>
      <c r="F130" s="760"/>
      <c r="G130" s="761"/>
      <c r="H130" s="790">
        <f>SUM('Чай и арома. ОПТ бланк-заказа'!AJ140+'HORECA. Цена и бланк заказа'!H128:I128)</f>
        <v>0</v>
      </c>
      <c r="I130" s="791"/>
      <c r="J130" s="5"/>
      <c r="K130" s="5"/>
    </row>
    <row r="131" spans="1:11" ht="16">
      <c r="A131" s="151"/>
      <c r="B131" s="8"/>
      <c r="C131" s="8"/>
      <c r="D131" s="8"/>
      <c r="E131" s="40"/>
      <c r="F131" s="8"/>
      <c r="G131" s="8"/>
      <c r="H131" s="8"/>
      <c r="I131" s="5"/>
      <c r="J131" s="5"/>
      <c r="K131" s="5"/>
    </row>
    <row r="132" spans="1:11" ht="79" customHeight="1">
      <c r="A132" s="151"/>
      <c r="B132" s="8"/>
      <c r="C132" s="8"/>
      <c r="D132" s="8"/>
      <c r="E132" s="40"/>
      <c r="F132" s="8"/>
      <c r="G132" s="40"/>
      <c r="H132" s="40"/>
      <c r="I132" s="5"/>
      <c r="J132" s="5"/>
      <c r="K132" s="5"/>
    </row>
    <row r="133" spans="1:11" ht="16">
      <c r="A133" s="151"/>
      <c r="B133" s="8"/>
      <c r="C133" s="8"/>
      <c r="D133" s="8"/>
      <c r="E133" s="40"/>
      <c r="F133" s="8"/>
      <c r="G133" s="8"/>
      <c r="H133" s="8"/>
      <c r="I133" s="5"/>
      <c r="J133" s="5"/>
      <c r="K133" s="5"/>
    </row>
    <row r="134" spans="1:11" ht="16">
      <c r="A134" s="151"/>
      <c r="B134" s="8"/>
      <c r="C134" s="8"/>
      <c r="D134" s="8"/>
      <c r="E134" s="40"/>
      <c r="F134" s="8"/>
      <c r="G134" s="8"/>
      <c r="H134" s="8"/>
      <c r="I134" s="5"/>
      <c r="J134" s="5"/>
      <c r="K134" s="5"/>
    </row>
    <row r="135" spans="1:11" ht="16">
      <c r="A135" s="151"/>
      <c r="B135" s="8"/>
      <c r="C135" s="8"/>
      <c r="D135" s="8"/>
      <c r="E135" s="40"/>
      <c r="F135" s="8"/>
      <c r="G135" s="8"/>
      <c r="H135" s="8"/>
      <c r="I135" s="5"/>
      <c r="J135" s="5"/>
      <c r="K135" s="5"/>
    </row>
    <row r="136" spans="1:11" ht="16">
      <c r="A136" s="151"/>
      <c r="B136" s="8"/>
      <c r="C136" s="8"/>
      <c r="D136" s="8"/>
      <c r="E136" s="40"/>
      <c r="F136" s="8"/>
      <c r="G136" s="8"/>
      <c r="H136" s="8"/>
      <c r="I136" s="5"/>
      <c r="J136" s="5"/>
      <c r="K136" s="5"/>
    </row>
    <row r="137" spans="1:11" ht="16">
      <c r="A137" s="151"/>
      <c r="B137" s="8"/>
      <c r="C137" s="8"/>
      <c r="D137" s="8"/>
      <c r="E137" s="40"/>
      <c r="F137" s="8"/>
      <c r="G137" s="8"/>
      <c r="H137" s="8"/>
      <c r="I137" s="5"/>
      <c r="J137" s="5"/>
      <c r="K137" s="5"/>
    </row>
    <row r="138" spans="1:11" ht="16">
      <c r="A138" s="56"/>
      <c r="B138" s="5"/>
      <c r="C138" s="5"/>
      <c r="D138" s="8"/>
      <c r="E138" s="40"/>
      <c r="F138" s="8"/>
      <c r="G138" s="8"/>
      <c r="H138" s="8"/>
      <c r="I138" s="5"/>
      <c r="J138" s="5"/>
      <c r="K138" s="5"/>
    </row>
    <row r="139" spans="1:11" ht="16">
      <c r="A139" s="56"/>
      <c r="B139" s="5"/>
      <c r="C139" s="5"/>
      <c r="D139" s="8"/>
      <c r="E139" s="40"/>
      <c r="F139" s="8"/>
      <c r="G139" s="8"/>
      <c r="H139" s="8"/>
      <c r="I139" s="5"/>
      <c r="J139" s="5"/>
      <c r="K139" s="5"/>
    </row>
    <row r="140" spans="1:11" ht="16">
      <c r="A140" s="56"/>
      <c r="B140" s="5"/>
      <c r="C140" s="5"/>
      <c r="D140" s="8"/>
      <c r="E140" s="40"/>
      <c r="F140" s="8"/>
      <c r="G140" s="8"/>
      <c r="H140" s="8"/>
      <c r="I140" s="5"/>
      <c r="J140" s="5"/>
      <c r="K140" s="5"/>
    </row>
    <row r="141" spans="1:11" ht="16">
      <c r="A141" s="56"/>
      <c r="B141" s="5"/>
      <c r="C141" s="5"/>
      <c r="D141" s="8"/>
      <c r="E141" s="40"/>
      <c r="F141" s="8"/>
      <c r="G141" s="8"/>
      <c r="H141" s="8"/>
      <c r="I141" s="5"/>
      <c r="J141" s="5"/>
      <c r="K141" s="5"/>
    </row>
    <row r="142" spans="1:11" ht="16">
      <c r="A142" s="56"/>
      <c r="B142" s="5"/>
      <c r="C142" s="5"/>
      <c r="D142" s="8"/>
      <c r="E142" s="40"/>
      <c r="F142" s="8"/>
      <c r="G142" s="8"/>
      <c r="H142" s="8"/>
      <c r="I142" s="5"/>
      <c r="J142" s="5"/>
      <c r="K142" s="5"/>
    </row>
    <row r="143" spans="1:11" ht="16">
      <c r="A143" s="56"/>
      <c r="B143" s="5"/>
      <c r="C143" s="5"/>
      <c r="D143" s="8"/>
      <c r="E143" s="40"/>
      <c r="F143" s="8"/>
      <c r="G143" s="8"/>
      <c r="H143" s="8"/>
      <c r="I143" s="5"/>
      <c r="J143" s="5"/>
      <c r="K143" s="5"/>
    </row>
    <row r="144" spans="1:11" ht="16">
      <c r="A144" s="56"/>
      <c r="B144" s="5"/>
      <c r="C144" s="5"/>
      <c r="D144" s="8"/>
      <c r="E144" s="40"/>
      <c r="F144" s="8"/>
      <c r="G144" s="8"/>
      <c r="H144" s="8"/>
      <c r="I144" s="5"/>
      <c r="J144" s="5"/>
      <c r="K144" s="5"/>
    </row>
    <row r="145" spans="1:11" ht="16">
      <c r="A145" s="56"/>
      <c r="B145" s="5"/>
      <c r="C145" s="5"/>
      <c r="D145" s="8"/>
      <c r="E145" s="40"/>
      <c r="F145" s="8"/>
      <c r="G145" s="8"/>
      <c r="H145" s="8"/>
      <c r="I145" s="5"/>
      <c r="J145" s="5"/>
      <c r="K145" s="5"/>
    </row>
    <row r="146" spans="1:11" ht="16">
      <c r="A146" s="151"/>
      <c r="B146" s="8"/>
      <c r="C146" s="8"/>
      <c r="D146" s="8"/>
      <c r="E146" s="40"/>
      <c r="F146" s="8"/>
      <c r="G146" s="8"/>
      <c r="H146" s="8"/>
      <c r="I146" s="5"/>
      <c r="J146" s="5"/>
      <c r="K146" s="5"/>
    </row>
    <row r="147" spans="1:11" ht="16">
      <c r="A147" s="151"/>
      <c r="B147" s="8"/>
      <c r="C147" s="8"/>
      <c r="D147" s="8"/>
      <c r="E147" s="40"/>
      <c r="F147" s="8"/>
      <c r="G147" s="8"/>
      <c r="H147" s="8"/>
      <c r="I147" s="5"/>
      <c r="J147" s="5"/>
      <c r="K147" s="5"/>
    </row>
    <row r="148" spans="1:11" ht="16">
      <c r="A148" s="56"/>
      <c r="B148" s="5"/>
      <c r="C148" s="5"/>
      <c r="D148" s="8"/>
      <c r="E148" s="40"/>
      <c r="F148" s="8"/>
      <c r="G148" s="8"/>
      <c r="H148" s="8"/>
      <c r="I148" s="5"/>
      <c r="J148" s="5"/>
      <c r="K148" s="5"/>
    </row>
    <row r="149" spans="1:11" ht="16">
      <c r="A149" s="56"/>
      <c r="B149" s="5"/>
      <c r="C149" s="5"/>
      <c r="D149" s="8"/>
      <c r="E149" s="40"/>
      <c r="F149" s="8"/>
      <c r="G149" s="8"/>
      <c r="H149" s="8"/>
      <c r="I149" s="5"/>
      <c r="J149" s="5"/>
      <c r="K149" s="5"/>
    </row>
    <row r="150" spans="1:11" ht="16">
      <c r="A150" s="56"/>
      <c r="B150" s="5"/>
      <c r="C150" s="5"/>
      <c r="D150" s="8"/>
      <c r="E150" s="40"/>
      <c r="F150" s="8"/>
      <c r="G150" s="8"/>
      <c r="H150" s="8"/>
      <c r="I150" s="5"/>
      <c r="J150" s="5"/>
      <c r="K150" s="5"/>
    </row>
    <row r="151" spans="1:11" ht="16">
      <c r="A151" s="56"/>
      <c r="B151" s="5"/>
      <c r="C151" s="5"/>
      <c r="D151" s="8"/>
      <c r="E151" s="40"/>
      <c r="F151" s="8"/>
      <c r="G151" s="8"/>
      <c r="H151" s="8"/>
      <c r="I151" s="5"/>
      <c r="J151" s="5"/>
      <c r="K151" s="5"/>
    </row>
    <row r="152" spans="1:11" ht="16">
      <c r="A152" s="56"/>
      <c r="B152" s="5"/>
      <c r="C152" s="5"/>
      <c r="D152" s="8"/>
      <c r="E152" s="40"/>
      <c r="F152" s="8"/>
      <c r="G152" s="8"/>
      <c r="H152" s="8"/>
      <c r="I152" s="5"/>
      <c r="J152" s="5"/>
      <c r="K152" s="5"/>
    </row>
    <row r="153" spans="1:11" ht="16">
      <c r="A153" s="56"/>
      <c r="B153" s="5"/>
      <c r="C153" s="5"/>
      <c r="D153" s="8"/>
      <c r="E153" s="40"/>
      <c r="F153" s="8"/>
      <c r="G153" s="8"/>
      <c r="H153" s="8"/>
      <c r="I153" s="5"/>
      <c r="J153" s="5"/>
      <c r="K153" s="5"/>
    </row>
    <row r="154" spans="1:11" ht="16">
      <c r="A154" s="56"/>
      <c r="B154" s="5"/>
      <c r="C154" s="5"/>
      <c r="D154" s="8"/>
      <c r="E154" s="40"/>
      <c r="F154" s="8"/>
      <c r="G154" s="8"/>
      <c r="H154" s="8"/>
      <c r="I154" s="5"/>
      <c r="J154" s="5"/>
      <c r="K154" s="5"/>
    </row>
    <row r="155" spans="1:11" ht="16">
      <c r="A155" s="56"/>
      <c r="B155" s="5"/>
      <c r="C155" s="5"/>
      <c r="D155" s="8"/>
      <c r="E155" s="40"/>
      <c r="F155" s="8"/>
      <c r="G155" s="8"/>
      <c r="H155" s="8"/>
      <c r="I155" s="5"/>
      <c r="J155" s="5"/>
      <c r="K155" s="5"/>
    </row>
    <row r="156" spans="1:11" ht="16">
      <c r="A156" s="56"/>
      <c r="B156" s="5"/>
      <c r="C156" s="5"/>
      <c r="D156" s="8"/>
      <c r="E156" s="40"/>
      <c r="F156" s="8"/>
      <c r="G156" s="8"/>
      <c r="H156" s="8"/>
      <c r="I156" s="5"/>
      <c r="J156" s="5"/>
      <c r="K156" s="5"/>
    </row>
    <row r="157" spans="1:11" ht="16">
      <c r="A157" s="56"/>
      <c r="B157" s="5"/>
      <c r="C157" s="5"/>
      <c r="D157" s="8"/>
      <c r="E157" s="40"/>
      <c r="F157" s="8"/>
      <c r="G157" s="8"/>
      <c r="H157" s="8"/>
      <c r="I157" s="5"/>
      <c r="J157" s="5"/>
      <c r="K157" s="5"/>
    </row>
    <row r="158" spans="1:11" ht="16">
      <c r="A158" s="56"/>
      <c r="B158" s="5"/>
      <c r="C158" s="5"/>
      <c r="D158" s="8"/>
      <c r="E158" s="40"/>
      <c r="F158" s="8"/>
      <c r="G158" s="8"/>
      <c r="H158" s="8"/>
      <c r="I158" s="5"/>
      <c r="J158" s="5"/>
      <c r="K158" s="5"/>
    </row>
    <row r="159" spans="1:11" ht="16">
      <c r="A159" s="56"/>
      <c r="B159" s="5"/>
      <c r="C159" s="5"/>
      <c r="D159" s="8"/>
      <c r="E159" s="40"/>
      <c r="F159" s="8"/>
      <c r="G159" s="8"/>
      <c r="H159" s="8"/>
      <c r="I159" s="5"/>
      <c r="J159" s="5"/>
      <c r="K159" s="5"/>
    </row>
    <row r="160" spans="1:11" ht="16">
      <c r="A160" s="56"/>
      <c r="B160" s="5"/>
      <c r="C160" s="5"/>
      <c r="D160" s="8"/>
      <c r="E160" s="40"/>
      <c r="F160" s="8"/>
      <c r="G160" s="8"/>
      <c r="H160" s="8"/>
      <c r="I160" s="5"/>
      <c r="J160" s="5"/>
      <c r="K160" s="5"/>
    </row>
    <row r="161" spans="1:11" ht="16">
      <c r="A161" s="56"/>
      <c r="B161" s="5"/>
      <c r="C161" s="5"/>
      <c r="D161" s="8"/>
      <c r="E161" s="40"/>
      <c r="F161" s="8"/>
      <c r="G161" s="8"/>
      <c r="H161" s="8"/>
      <c r="I161" s="5"/>
      <c r="J161" s="5"/>
      <c r="K161" s="5"/>
    </row>
    <row r="162" spans="1:11" ht="16">
      <c r="A162" s="56"/>
      <c r="B162" s="5"/>
      <c r="C162" s="5"/>
      <c r="D162" s="8"/>
      <c r="E162" s="40"/>
      <c r="F162" s="8"/>
      <c r="G162" s="8"/>
      <c r="H162" s="8"/>
      <c r="I162" s="5"/>
      <c r="J162" s="5"/>
      <c r="K162" s="5"/>
    </row>
    <row r="163" spans="1:11" ht="16">
      <c r="A163" s="56"/>
      <c r="B163" s="5"/>
      <c r="C163" s="5"/>
      <c r="D163" s="8"/>
      <c r="E163" s="40"/>
      <c r="F163" s="8"/>
      <c r="G163" s="8"/>
      <c r="H163" s="8"/>
      <c r="I163" s="5"/>
      <c r="J163" s="5"/>
      <c r="K163" s="5"/>
    </row>
    <row r="164" spans="1:11" ht="16">
      <c r="A164" s="56"/>
      <c r="B164" s="5"/>
      <c r="C164" s="5"/>
      <c r="D164" s="8"/>
      <c r="E164" s="40"/>
      <c r="F164" s="8"/>
      <c r="G164" s="8"/>
      <c r="H164" s="8"/>
      <c r="I164" s="5"/>
      <c r="J164" s="5"/>
      <c r="K164" s="5"/>
    </row>
    <row r="165" spans="1:11" ht="16">
      <c r="A165" s="56"/>
      <c r="B165" s="5"/>
      <c r="C165" s="5"/>
      <c r="D165" s="8"/>
      <c r="E165" s="40"/>
      <c r="F165" s="8"/>
      <c r="G165" s="8"/>
      <c r="H165" s="8"/>
      <c r="I165" s="5"/>
      <c r="J165" s="5"/>
      <c r="K165" s="5"/>
    </row>
    <row r="166" spans="1:11" ht="16">
      <c r="A166" s="56"/>
      <c r="B166" s="5"/>
      <c r="C166" s="5"/>
      <c r="D166" s="8"/>
      <c r="E166" s="40"/>
      <c r="F166" s="8"/>
      <c r="G166" s="8"/>
      <c r="H166" s="8"/>
      <c r="I166" s="5"/>
      <c r="J166" s="5"/>
      <c r="K166" s="5"/>
    </row>
    <row r="167" spans="1:11" ht="16">
      <c r="A167" s="56"/>
      <c r="B167" s="5"/>
      <c r="C167" s="5"/>
      <c r="D167" s="8"/>
      <c r="E167" s="40"/>
      <c r="F167" s="8"/>
      <c r="G167" s="8"/>
      <c r="H167" s="8"/>
      <c r="I167" s="5"/>
      <c r="J167" s="5"/>
      <c r="K167" s="5"/>
    </row>
    <row r="168" spans="1:11" ht="16">
      <c r="A168" s="56"/>
      <c r="B168" s="5"/>
      <c r="C168" s="5"/>
      <c r="D168" s="8"/>
      <c r="E168" s="40"/>
      <c r="F168" s="8"/>
      <c r="G168" s="8"/>
      <c r="H168" s="8"/>
      <c r="I168" s="5"/>
      <c r="J168" s="5"/>
      <c r="K168" s="5"/>
    </row>
    <row r="169" spans="1:11" ht="16">
      <c r="A169" s="56"/>
      <c r="B169" s="5"/>
      <c r="C169" s="5"/>
      <c r="D169" s="8"/>
      <c r="E169" s="40"/>
      <c r="F169" s="8"/>
      <c r="G169" s="8"/>
      <c r="H169" s="8"/>
      <c r="I169" s="5"/>
      <c r="J169" s="5"/>
      <c r="K169" s="5"/>
    </row>
    <row r="170" spans="1:11" ht="16">
      <c r="A170" s="56"/>
      <c r="B170" s="5"/>
      <c r="C170" s="5"/>
      <c r="D170" s="8"/>
      <c r="E170" s="40"/>
      <c r="F170" s="8"/>
      <c r="G170" s="8"/>
      <c r="H170" s="8"/>
      <c r="I170" s="5"/>
      <c r="J170" s="5"/>
      <c r="K170" s="5"/>
    </row>
    <row r="171" spans="1:11" ht="16">
      <c r="A171" s="56"/>
      <c r="B171" s="5"/>
      <c r="C171" s="5"/>
      <c r="D171" s="8"/>
      <c r="E171" s="40"/>
      <c r="F171" s="8"/>
      <c r="G171" s="8"/>
      <c r="H171" s="8"/>
      <c r="I171" s="5"/>
      <c r="J171" s="5"/>
      <c r="K171" s="5"/>
    </row>
    <row r="172" spans="1:11" ht="16">
      <c r="A172" s="56"/>
      <c r="B172" s="5"/>
      <c r="C172" s="5"/>
      <c r="D172" s="8"/>
      <c r="E172" s="40"/>
      <c r="F172" s="8"/>
      <c r="G172" s="8"/>
      <c r="H172" s="8"/>
      <c r="I172" s="5"/>
      <c r="J172" s="5"/>
      <c r="K172" s="5"/>
    </row>
    <row r="173" spans="1:11" ht="16">
      <c r="A173" s="56"/>
      <c r="B173" s="5"/>
      <c r="C173" s="5"/>
      <c r="D173" s="8"/>
      <c r="E173" s="40"/>
      <c r="F173" s="8"/>
      <c r="G173" s="8"/>
      <c r="H173" s="8"/>
      <c r="I173" s="5"/>
      <c r="J173" s="5"/>
      <c r="K173" s="5"/>
    </row>
    <row r="174" spans="1:11" ht="16">
      <c r="A174" s="56"/>
      <c r="B174" s="5"/>
      <c r="C174" s="5"/>
      <c r="D174" s="8"/>
      <c r="E174" s="40"/>
      <c r="F174" s="8"/>
      <c r="G174" s="8"/>
      <c r="H174" s="8"/>
      <c r="I174" s="5"/>
      <c r="J174" s="5"/>
      <c r="K174" s="5"/>
    </row>
    <row r="175" spans="1:11" ht="16">
      <c r="A175" s="56"/>
      <c r="B175" s="5"/>
      <c r="C175" s="5"/>
      <c r="D175" s="8"/>
      <c r="E175" s="40"/>
      <c r="F175" s="8"/>
      <c r="G175" s="8"/>
      <c r="H175" s="8"/>
      <c r="I175" s="5"/>
      <c r="J175" s="5"/>
      <c r="K175" s="5"/>
    </row>
    <row r="176" spans="1:11" ht="16">
      <c r="A176" s="56"/>
      <c r="B176" s="5"/>
      <c r="C176" s="5"/>
      <c r="D176" s="8"/>
      <c r="E176" s="40"/>
      <c r="F176" s="8"/>
      <c r="G176" s="8"/>
      <c r="H176" s="8"/>
      <c r="I176" s="5"/>
      <c r="J176" s="5"/>
      <c r="K176" s="5"/>
    </row>
    <row r="177" spans="1:11" ht="16">
      <c r="A177" s="56"/>
      <c r="B177" s="5"/>
      <c r="C177" s="5"/>
      <c r="D177" s="8"/>
      <c r="E177" s="40"/>
      <c r="F177" s="8"/>
      <c r="G177" s="8"/>
      <c r="H177" s="8"/>
      <c r="I177" s="5"/>
      <c r="J177" s="5"/>
      <c r="K177" s="5"/>
    </row>
    <row r="178" spans="1:11" ht="16">
      <c r="A178" s="56"/>
      <c r="B178" s="5"/>
      <c r="C178" s="5"/>
      <c r="D178" s="8"/>
      <c r="E178" s="40"/>
      <c r="F178" s="8"/>
      <c r="G178" s="8"/>
      <c r="H178" s="8"/>
      <c r="I178" s="5"/>
      <c r="J178" s="5"/>
      <c r="K178" s="5"/>
    </row>
    <row r="179" spans="1:11" ht="16">
      <c r="A179" s="56"/>
      <c r="B179" s="5"/>
      <c r="C179" s="5"/>
      <c r="D179" s="8"/>
      <c r="E179" s="40"/>
      <c r="F179" s="8"/>
      <c r="G179" s="8"/>
      <c r="H179" s="8"/>
      <c r="I179" s="5"/>
      <c r="J179" s="5"/>
      <c r="K179" s="5"/>
    </row>
    <row r="180" spans="1:11" ht="16">
      <c r="A180" s="56"/>
      <c r="B180" s="5"/>
      <c r="C180" s="5"/>
      <c r="D180" s="8"/>
      <c r="E180" s="40"/>
      <c r="F180" s="8"/>
      <c r="G180" s="8"/>
      <c r="H180" s="8"/>
      <c r="I180" s="5"/>
      <c r="J180" s="5"/>
      <c r="K180" s="5"/>
    </row>
    <row r="181" spans="1:11" ht="16">
      <c r="A181" s="56"/>
      <c r="B181" s="5"/>
      <c r="C181" s="5"/>
      <c r="D181" s="8"/>
      <c r="E181" s="40"/>
      <c r="F181" s="8"/>
      <c r="G181" s="8"/>
      <c r="H181" s="8"/>
      <c r="I181" s="5"/>
      <c r="J181" s="5"/>
      <c r="K181" s="5"/>
    </row>
    <row r="182" spans="1:11" ht="16">
      <c r="A182" s="56"/>
      <c r="B182" s="5"/>
      <c r="C182" s="5"/>
      <c r="D182" s="8"/>
      <c r="E182" s="40"/>
      <c r="F182" s="8"/>
      <c r="G182" s="8"/>
      <c r="H182" s="8"/>
      <c r="I182" s="5"/>
      <c r="J182" s="5"/>
      <c r="K182" s="5"/>
    </row>
    <row r="183" spans="1:11" ht="16">
      <c r="A183" s="56"/>
      <c r="B183" s="5"/>
      <c r="C183" s="5"/>
      <c r="D183" s="8"/>
      <c r="E183" s="40"/>
      <c r="F183" s="8"/>
      <c r="G183" s="8"/>
      <c r="H183" s="8"/>
      <c r="I183" s="5"/>
      <c r="J183" s="5"/>
      <c r="K183" s="5"/>
    </row>
    <row r="184" spans="1:11" ht="16">
      <c r="A184" s="56"/>
      <c r="B184" s="5"/>
      <c r="C184" s="5"/>
      <c r="D184" s="8"/>
      <c r="E184" s="40"/>
      <c r="F184" s="8"/>
      <c r="G184" s="8"/>
      <c r="H184" s="8"/>
      <c r="I184" s="5"/>
      <c r="J184" s="5"/>
      <c r="K184" s="5"/>
    </row>
    <row r="185" spans="1:11" ht="16">
      <c r="A185" s="56"/>
      <c r="B185" s="5"/>
      <c r="C185" s="5"/>
      <c r="D185" s="8"/>
      <c r="E185" s="40"/>
      <c r="F185" s="8"/>
      <c r="G185" s="8"/>
      <c r="H185" s="8"/>
      <c r="I185" s="5"/>
      <c r="J185" s="5"/>
      <c r="K185" s="5"/>
    </row>
    <row r="186" spans="1:11" ht="16">
      <c r="A186" s="56"/>
      <c r="B186" s="5"/>
      <c r="C186" s="5"/>
      <c r="D186" s="8"/>
      <c r="E186" s="40"/>
      <c r="F186" s="8"/>
      <c r="G186" s="8"/>
      <c r="H186" s="8"/>
      <c r="I186" s="5"/>
      <c r="J186" s="5"/>
      <c r="K186" s="5"/>
    </row>
    <row r="187" spans="1:11" ht="16">
      <c r="A187" s="56"/>
      <c r="B187" s="5"/>
      <c r="C187" s="5"/>
      <c r="D187" s="8"/>
      <c r="E187" s="40"/>
      <c r="F187" s="8"/>
      <c r="G187" s="8"/>
      <c r="H187" s="8"/>
      <c r="I187" s="5"/>
      <c r="J187" s="5"/>
      <c r="K187" s="5"/>
    </row>
    <row r="188" spans="1:11" ht="16">
      <c r="A188" s="56"/>
      <c r="B188" s="5"/>
      <c r="C188" s="5"/>
      <c r="D188" s="8"/>
      <c r="E188" s="40"/>
      <c r="F188" s="8"/>
      <c r="G188" s="8"/>
      <c r="H188" s="8"/>
      <c r="I188" s="5"/>
      <c r="J188" s="5"/>
      <c r="K188" s="5"/>
    </row>
    <row r="189" spans="1:11" ht="16">
      <c r="A189" s="56"/>
      <c r="B189" s="5"/>
      <c r="C189" s="5"/>
      <c r="D189" s="8"/>
      <c r="E189" s="40"/>
      <c r="F189" s="8"/>
      <c r="G189" s="8"/>
      <c r="H189" s="8"/>
      <c r="I189" s="5"/>
      <c r="J189" s="5"/>
      <c r="K189" s="5"/>
    </row>
    <row r="190" spans="1:11" ht="16">
      <c r="A190" s="56"/>
      <c r="B190" s="5"/>
      <c r="C190" s="5"/>
      <c r="D190" s="8"/>
      <c r="E190" s="40"/>
      <c r="F190" s="8"/>
      <c r="G190" s="8"/>
      <c r="H190" s="8"/>
      <c r="I190" s="5"/>
      <c r="J190" s="5"/>
      <c r="K190" s="5"/>
    </row>
    <row r="191" spans="1:11" ht="16">
      <c r="A191" s="56"/>
      <c r="B191" s="5"/>
      <c r="C191" s="5"/>
      <c r="D191" s="8"/>
      <c r="E191" s="40"/>
      <c r="F191" s="8"/>
      <c r="G191" s="8"/>
      <c r="H191" s="8"/>
      <c r="I191" s="5"/>
      <c r="J191" s="5"/>
      <c r="K191" s="5"/>
    </row>
    <row r="192" spans="1:11" ht="16">
      <c r="A192" s="56"/>
      <c r="B192" s="5"/>
      <c r="C192" s="5"/>
      <c r="D192" s="8"/>
      <c r="E192" s="40"/>
      <c r="F192" s="8"/>
      <c r="G192" s="8"/>
      <c r="H192" s="8"/>
      <c r="I192" s="5"/>
      <c r="J192" s="5"/>
      <c r="K192" s="5"/>
    </row>
    <row r="193" spans="1:11" ht="16">
      <c r="A193" s="56"/>
      <c r="B193" s="5"/>
      <c r="C193" s="5"/>
      <c r="D193" s="8"/>
      <c r="E193" s="40"/>
      <c r="F193" s="8"/>
      <c r="G193" s="8"/>
      <c r="H193" s="8"/>
      <c r="I193" s="5"/>
      <c r="J193" s="5"/>
      <c r="K193" s="5"/>
    </row>
    <row r="194" spans="1:11" ht="16">
      <c r="A194" s="56"/>
      <c r="B194" s="5"/>
      <c r="C194" s="5"/>
      <c r="D194" s="8"/>
      <c r="E194" s="40"/>
      <c r="F194" s="8"/>
      <c r="G194" s="8"/>
      <c r="H194" s="8"/>
      <c r="I194" s="5"/>
      <c r="J194" s="5"/>
      <c r="K194" s="5"/>
    </row>
    <row r="195" spans="1:11" ht="16">
      <c r="A195" s="56"/>
      <c r="B195" s="5"/>
      <c r="C195" s="5"/>
      <c r="D195" s="8"/>
      <c r="E195" s="40"/>
      <c r="F195" s="8"/>
      <c r="G195" s="8"/>
      <c r="H195" s="8"/>
      <c r="I195" s="5"/>
      <c r="J195" s="5"/>
      <c r="K195" s="5"/>
    </row>
    <row r="196" spans="1:11" ht="16">
      <c r="A196" s="56"/>
      <c r="B196" s="5"/>
      <c r="C196" s="5"/>
      <c r="D196" s="8"/>
      <c r="E196" s="40"/>
      <c r="F196" s="8"/>
      <c r="G196" s="8"/>
      <c r="H196" s="8"/>
      <c r="I196" s="5"/>
      <c r="J196" s="5"/>
      <c r="K196" s="5"/>
    </row>
    <row r="197" spans="1:11" ht="16">
      <c r="A197" s="56"/>
      <c r="B197" s="5"/>
      <c r="C197" s="5"/>
      <c r="D197" s="8"/>
      <c r="E197" s="40"/>
      <c r="F197" s="8"/>
      <c r="G197" s="8"/>
      <c r="H197" s="8"/>
      <c r="I197" s="5"/>
      <c r="J197" s="5"/>
      <c r="K197" s="5"/>
    </row>
    <row r="198" spans="1:11" ht="16">
      <c r="A198" s="56"/>
      <c r="B198" s="5"/>
      <c r="C198" s="5"/>
      <c r="D198" s="8"/>
      <c r="E198" s="40"/>
      <c r="F198" s="8"/>
      <c r="G198" s="8"/>
      <c r="H198" s="8"/>
      <c r="I198" s="5"/>
      <c r="J198" s="5"/>
      <c r="K198" s="5"/>
    </row>
    <row r="199" spans="1:11" ht="16">
      <c r="A199" s="56"/>
      <c r="B199" s="5"/>
      <c r="C199" s="5"/>
      <c r="D199" s="8"/>
      <c r="E199" s="40"/>
      <c r="F199" s="8"/>
      <c r="G199" s="8"/>
      <c r="H199" s="8"/>
      <c r="I199" s="5"/>
      <c r="J199" s="5"/>
      <c r="K199" s="5"/>
    </row>
    <row r="200" spans="1:11" ht="16">
      <c r="A200" s="56"/>
      <c r="B200" s="5"/>
      <c r="C200" s="5"/>
      <c r="D200" s="8"/>
      <c r="E200" s="40"/>
      <c r="F200" s="8"/>
      <c r="G200" s="8"/>
      <c r="H200" s="8"/>
      <c r="I200" s="5"/>
      <c r="J200" s="5"/>
      <c r="K200" s="5"/>
    </row>
    <row r="201" spans="1:11" ht="16">
      <c r="A201" s="56"/>
      <c r="B201" s="5"/>
      <c r="C201" s="5"/>
      <c r="D201" s="8"/>
      <c r="E201" s="40"/>
      <c r="F201" s="8"/>
      <c r="G201" s="8"/>
      <c r="H201" s="8"/>
      <c r="I201" s="5"/>
      <c r="J201" s="5"/>
      <c r="K201" s="5"/>
    </row>
    <row r="202" spans="1:11" ht="16">
      <c r="A202" s="151"/>
      <c r="B202" s="8"/>
      <c r="C202" s="8"/>
      <c r="D202" s="8"/>
      <c r="E202" s="40"/>
      <c r="F202" s="8"/>
      <c r="G202" s="8"/>
      <c r="H202" s="8"/>
      <c r="I202" s="5"/>
      <c r="J202" s="5"/>
      <c r="K202" s="5"/>
    </row>
    <row r="203" spans="1:11" ht="16">
      <c r="A203" s="151"/>
      <c r="B203" s="8"/>
      <c r="C203" s="8"/>
      <c r="D203" s="8"/>
      <c r="E203" s="40"/>
      <c r="F203" s="8"/>
      <c r="G203" s="8"/>
      <c r="H203" s="8"/>
      <c r="I203" s="5"/>
      <c r="J203" s="5"/>
      <c r="K203" s="5"/>
    </row>
    <row r="204" spans="1:11" ht="16">
      <c r="A204" s="151"/>
      <c r="B204" s="8"/>
      <c r="C204" s="8"/>
      <c r="D204" s="8"/>
      <c r="E204" s="40"/>
      <c r="F204" s="8"/>
      <c r="G204" s="8"/>
      <c r="H204" s="8"/>
      <c r="I204" s="5"/>
      <c r="J204" s="5"/>
      <c r="K204" s="5"/>
    </row>
    <row r="205" spans="1:11" ht="16">
      <c r="A205" s="151"/>
      <c r="B205" s="8"/>
      <c r="C205" s="8"/>
      <c r="D205" s="8"/>
      <c r="E205" s="40"/>
      <c r="F205" s="8"/>
      <c r="G205" s="8"/>
      <c r="H205" s="8"/>
      <c r="I205" s="5"/>
      <c r="J205" s="5"/>
      <c r="K205" s="5"/>
    </row>
    <row r="206" spans="1:11" ht="16">
      <c r="A206" s="151"/>
      <c r="B206" s="8"/>
      <c r="C206" s="8"/>
      <c r="D206" s="8"/>
      <c r="E206" s="40"/>
      <c r="F206" s="8"/>
      <c r="G206" s="8"/>
      <c r="H206" s="8"/>
      <c r="I206" s="5"/>
      <c r="J206" s="5"/>
      <c r="K206" s="5"/>
    </row>
    <row r="207" spans="1:11" ht="16">
      <c r="A207" s="151"/>
      <c r="B207" s="8"/>
      <c r="C207" s="8"/>
      <c r="D207" s="8"/>
      <c r="E207" s="40"/>
      <c r="F207" s="8"/>
      <c r="G207" s="8"/>
      <c r="H207" s="8"/>
      <c r="I207" s="5"/>
      <c r="J207" s="5"/>
      <c r="K207" s="5"/>
    </row>
    <row r="208" spans="1:11" ht="16">
      <c r="A208" s="151"/>
      <c r="B208" s="8"/>
      <c r="C208" s="8"/>
      <c r="D208" s="8"/>
      <c r="E208" s="40"/>
      <c r="F208" s="8"/>
      <c r="G208" s="8"/>
      <c r="H208" s="8"/>
      <c r="I208" s="5"/>
      <c r="J208" s="5"/>
      <c r="K208" s="5"/>
    </row>
    <row r="209" spans="1:11" ht="16">
      <c r="A209" s="151"/>
      <c r="B209" s="8"/>
      <c r="C209" s="8"/>
      <c r="D209" s="8"/>
      <c r="E209" s="40"/>
      <c r="F209" s="8"/>
      <c r="G209" s="8"/>
      <c r="H209" s="8"/>
      <c r="I209" s="5"/>
      <c r="J209" s="5"/>
      <c r="K209" s="5"/>
    </row>
    <row r="210" spans="1:11" ht="16">
      <c r="A210" s="151"/>
      <c r="B210" s="8"/>
      <c r="C210" s="8"/>
      <c r="D210" s="8"/>
      <c r="E210" s="40"/>
      <c r="F210" s="8"/>
      <c r="G210" s="8"/>
      <c r="H210" s="8"/>
      <c r="I210" s="5"/>
      <c r="J210" s="5"/>
      <c r="K210" s="5"/>
    </row>
    <row r="211" spans="1:11" ht="16">
      <c r="A211" s="151"/>
      <c r="B211" s="8"/>
      <c r="C211" s="8"/>
      <c r="D211" s="8"/>
      <c r="E211" s="40"/>
      <c r="F211" s="8"/>
      <c r="G211" s="8"/>
      <c r="H211" s="8"/>
      <c r="I211" s="5"/>
      <c r="J211" s="5"/>
      <c r="K211" s="5"/>
    </row>
    <row r="212" spans="1:11" ht="16">
      <c r="A212" s="151"/>
      <c r="B212" s="8"/>
      <c r="C212" s="8"/>
      <c r="D212" s="8"/>
      <c r="E212" s="40"/>
      <c r="F212" s="8"/>
      <c r="G212" s="8"/>
      <c r="H212" s="8"/>
      <c r="I212" s="5"/>
      <c r="J212" s="5"/>
      <c r="K212" s="5"/>
    </row>
    <row r="213" spans="1:11" ht="16">
      <c r="A213" s="151"/>
      <c r="B213" s="8"/>
      <c r="C213" s="8"/>
      <c r="D213" s="8"/>
      <c r="E213" s="40"/>
      <c r="F213" s="8"/>
      <c r="G213" s="8"/>
      <c r="H213" s="8"/>
      <c r="I213" s="5"/>
      <c r="J213" s="5"/>
      <c r="K213" s="5"/>
    </row>
    <row r="214" spans="1:11" ht="16">
      <c r="A214" s="151"/>
      <c r="B214" s="8"/>
      <c r="C214" s="8"/>
      <c r="D214" s="8"/>
      <c r="E214" s="40"/>
      <c r="F214" s="8"/>
      <c r="G214" s="8"/>
      <c r="H214" s="8"/>
      <c r="I214" s="5"/>
      <c r="J214" s="5"/>
      <c r="K214" s="5"/>
    </row>
    <row r="215" spans="1:11" ht="16">
      <c r="A215" s="151"/>
      <c r="B215" s="8"/>
      <c r="C215" s="8"/>
      <c r="D215" s="8"/>
      <c r="E215" s="40"/>
      <c r="F215" s="8"/>
      <c r="G215" s="8"/>
      <c r="H215" s="8"/>
      <c r="I215" s="5"/>
      <c r="J215" s="5"/>
      <c r="K215" s="5"/>
    </row>
    <row r="216" spans="1:11" ht="16">
      <c r="A216" s="151"/>
      <c r="B216" s="8"/>
      <c r="C216" s="8"/>
      <c r="D216" s="8"/>
      <c r="E216" s="40"/>
      <c r="F216" s="8"/>
      <c r="G216" s="8"/>
      <c r="H216" s="8"/>
      <c r="I216" s="5"/>
      <c r="J216" s="5"/>
      <c r="K216" s="5"/>
    </row>
    <row r="217" spans="1:11" ht="16">
      <c r="A217" s="151"/>
      <c r="B217" s="8"/>
      <c r="C217" s="8"/>
      <c r="D217" s="8"/>
      <c r="E217" s="40"/>
      <c r="F217" s="8"/>
      <c r="G217" s="8"/>
      <c r="H217" s="8"/>
      <c r="I217" s="5"/>
      <c r="J217" s="5"/>
      <c r="K217" s="5"/>
    </row>
    <row r="218" spans="1:11" ht="16">
      <c r="A218" s="151"/>
      <c r="B218" s="8"/>
      <c r="C218" s="8"/>
      <c r="D218" s="8"/>
      <c r="E218" s="40"/>
      <c r="F218" s="8"/>
      <c r="G218" s="8"/>
      <c r="H218" s="8"/>
      <c r="I218" s="5"/>
      <c r="J218" s="5"/>
      <c r="K218" s="5"/>
    </row>
    <row r="219" spans="1:11" ht="16">
      <c r="A219" s="151"/>
      <c r="B219" s="8"/>
      <c r="C219" s="8"/>
      <c r="D219" s="8"/>
      <c r="E219" s="40"/>
      <c r="F219" s="8"/>
      <c r="G219" s="8"/>
      <c r="H219" s="8"/>
      <c r="I219" s="5"/>
      <c r="J219" s="5"/>
      <c r="K219" s="5"/>
    </row>
    <row r="220" spans="1:11" ht="16">
      <c r="A220" s="151"/>
      <c r="B220" s="8"/>
      <c r="C220" s="8"/>
      <c r="D220" s="8"/>
      <c r="E220" s="40"/>
      <c r="F220" s="8"/>
      <c r="G220" s="8"/>
      <c r="H220" s="8"/>
      <c r="I220" s="5"/>
      <c r="J220" s="5"/>
      <c r="K220" s="5"/>
    </row>
    <row r="221" spans="1:11" ht="16">
      <c r="A221" s="151"/>
      <c r="B221" s="8"/>
      <c r="C221" s="8"/>
      <c r="D221" s="8"/>
      <c r="E221" s="40"/>
      <c r="F221" s="8"/>
      <c r="G221" s="8"/>
      <c r="H221" s="8"/>
      <c r="I221" s="5"/>
      <c r="J221" s="5"/>
      <c r="K221" s="5"/>
    </row>
    <row r="222" spans="1:11" ht="16">
      <c r="A222" s="151"/>
      <c r="B222" s="8"/>
      <c r="C222" s="8"/>
      <c r="D222" s="8"/>
      <c r="E222" s="40"/>
      <c r="F222" s="8"/>
      <c r="G222" s="8"/>
      <c r="H222" s="8"/>
      <c r="I222" s="5"/>
      <c r="J222" s="5"/>
      <c r="K222" s="5"/>
    </row>
    <row r="223" spans="1:11" ht="16">
      <c r="A223" s="151"/>
      <c r="B223" s="8"/>
      <c r="C223" s="8"/>
      <c r="D223" s="8"/>
      <c r="E223" s="40"/>
      <c r="F223" s="8"/>
      <c r="G223" s="8"/>
      <c r="H223" s="8"/>
      <c r="I223" s="5"/>
      <c r="J223" s="5"/>
      <c r="K223" s="5"/>
    </row>
    <row r="224" spans="1:11" ht="16">
      <c r="A224" s="151"/>
      <c r="B224" s="8"/>
      <c r="C224" s="8"/>
      <c r="D224" s="8"/>
      <c r="E224" s="40"/>
      <c r="F224" s="8"/>
      <c r="G224" s="8"/>
      <c r="H224" s="8"/>
      <c r="I224" s="5"/>
      <c r="J224" s="5"/>
      <c r="K224" s="5"/>
    </row>
    <row r="225" spans="1:11" ht="16">
      <c r="A225" s="151"/>
      <c r="B225" s="8"/>
      <c r="C225" s="8"/>
      <c r="D225" s="8"/>
      <c r="E225" s="40"/>
      <c r="F225" s="8"/>
      <c r="G225" s="8"/>
      <c r="H225" s="8"/>
      <c r="I225" s="5"/>
      <c r="J225" s="5"/>
      <c r="K225" s="5"/>
    </row>
    <row r="226" spans="1:11" ht="16">
      <c r="A226" s="151"/>
      <c r="B226" s="8"/>
      <c r="C226" s="8"/>
      <c r="D226" s="8"/>
      <c r="E226" s="40"/>
      <c r="F226" s="8"/>
      <c r="G226" s="8"/>
      <c r="H226" s="8"/>
      <c r="I226" s="5"/>
      <c r="J226" s="5"/>
      <c r="K226" s="5"/>
    </row>
    <row r="227" spans="1:11" ht="16">
      <c r="A227" s="151"/>
      <c r="B227" s="8"/>
      <c r="C227" s="8"/>
      <c r="D227" s="8"/>
      <c r="E227" s="40"/>
      <c r="F227" s="8"/>
      <c r="G227" s="8"/>
      <c r="H227" s="8"/>
      <c r="I227" s="5"/>
      <c r="J227" s="5"/>
      <c r="K227" s="5"/>
    </row>
    <row r="228" spans="1:11" ht="16">
      <c r="A228" s="151"/>
      <c r="B228" s="8"/>
      <c r="C228" s="8"/>
      <c r="D228" s="8"/>
      <c r="E228" s="40"/>
      <c r="F228" s="8"/>
      <c r="G228" s="8"/>
      <c r="H228" s="8"/>
      <c r="I228" s="5"/>
      <c r="J228" s="5"/>
      <c r="K228" s="5"/>
    </row>
    <row r="229" spans="1:11" ht="16">
      <c r="A229" s="151"/>
      <c r="B229" s="8"/>
      <c r="C229" s="8"/>
      <c r="D229" s="8"/>
      <c r="E229" s="40"/>
      <c r="F229" s="8"/>
      <c r="G229" s="8"/>
      <c r="H229" s="8"/>
      <c r="I229" s="5"/>
      <c r="J229" s="5"/>
      <c r="K229" s="5"/>
    </row>
    <row r="230" spans="1:11" ht="16">
      <c r="A230" s="151"/>
      <c r="B230" s="8"/>
      <c r="C230" s="8"/>
      <c r="D230" s="8"/>
      <c r="E230" s="40"/>
      <c r="F230" s="8"/>
      <c r="G230" s="8"/>
      <c r="H230" s="8"/>
      <c r="I230" s="5"/>
      <c r="J230" s="5"/>
      <c r="K230" s="5"/>
    </row>
    <row r="231" spans="1:11" ht="16">
      <c r="A231" s="151"/>
      <c r="B231" s="8"/>
      <c r="C231" s="8"/>
      <c r="D231" s="8"/>
      <c r="E231" s="40"/>
      <c r="F231" s="8"/>
      <c r="G231" s="8"/>
      <c r="H231" s="8"/>
      <c r="I231" s="5"/>
      <c r="J231" s="5"/>
      <c r="K231" s="5"/>
    </row>
    <row r="232" spans="1:11" ht="16">
      <c r="A232" s="151"/>
      <c r="B232" s="8"/>
      <c r="C232" s="8"/>
      <c r="D232" s="8"/>
      <c r="E232" s="40"/>
      <c r="F232" s="8"/>
      <c r="G232" s="8"/>
      <c r="H232" s="8"/>
      <c r="I232" s="5"/>
      <c r="J232" s="5"/>
      <c r="K232" s="5"/>
    </row>
    <row r="233" spans="1:11" ht="16">
      <c r="A233" s="151"/>
      <c r="B233" s="8"/>
      <c r="C233" s="8"/>
      <c r="D233" s="8"/>
      <c r="E233" s="40"/>
      <c r="F233" s="8"/>
      <c r="G233" s="8"/>
      <c r="H233" s="8"/>
      <c r="I233" s="5"/>
      <c r="J233" s="5"/>
      <c r="K233" s="5"/>
    </row>
    <row r="234" spans="1:11" ht="16">
      <c r="A234" s="151"/>
      <c r="B234" s="8"/>
      <c r="C234" s="8"/>
      <c r="D234" s="8"/>
      <c r="E234" s="40"/>
      <c r="F234" s="8"/>
      <c r="G234" s="8"/>
      <c r="H234" s="8"/>
      <c r="I234" s="5"/>
      <c r="J234" s="5"/>
      <c r="K234" s="5"/>
    </row>
    <row r="235" spans="1:11" ht="16">
      <c r="A235" s="151"/>
      <c r="B235" s="8"/>
      <c r="C235" s="8"/>
      <c r="D235" s="8"/>
      <c r="E235" s="40"/>
      <c r="F235" s="8"/>
      <c r="G235" s="8"/>
      <c r="H235" s="8"/>
      <c r="I235" s="5"/>
      <c r="J235" s="5"/>
      <c r="K235" s="5"/>
    </row>
    <row r="236" spans="1:11" ht="16">
      <c r="A236" s="151"/>
      <c r="B236" s="8"/>
      <c r="C236" s="8"/>
      <c r="D236" s="8"/>
      <c r="E236" s="40"/>
      <c r="F236" s="8"/>
      <c r="G236" s="8"/>
      <c r="H236" s="8"/>
      <c r="I236" s="5"/>
      <c r="J236" s="5"/>
      <c r="K236" s="5"/>
    </row>
    <row r="237" spans="1:11" ht="16">
      <c r="A237" s="151"/>
      <c r="B237" s="8"/>
      <c r="C237" s="8"/>
      <c r="D237" s="8"/>
      <c r="E237" s="40"/>
      <c r="F237" s="8"/>
      <c r="G237" s="8"/>
      <c r="H237" s="8"/>
      <c r="I237" s="5"/>
      <c r="J237" s="5"/>
      <c r="K237" s="5"/>
    </row>
    <row r="238" spans="1:11" ht="16">
      <c r="A238" s="151"/>
      <c r="B238" s="8"/>
      <c r="C238" s="8"/>
      <c r="D238" s="8"/>
      <c r="E238" s="40"/>
      <c r="F238" s="8"/>
      <c r="G238" s="8"/>
      <c r="H238" s="8"/>
      <c r="I238" s="5"/>
      <c r="J238" s="5"/>
      <c r="K238" s="5"/>
    </row>
    <row r="239" spans="1:11" ht="16">
      <c r="A239" s="151"/>
      <c r="B239" s="8"/>
      <c r="C239" s="8"/>
      <c r="D239" s="8"/>
      <c r="E239" s="40"/>
      <c r="F239" s="8"/>
      <c r="G239" s="8"/>
      <c r="H239" s="8"/>
      <c r="I239" s="5"/>
      <c r="J239" s="5"/>
      <c r="K239" s="5"/>
    </row>
    <row r="240" spans="1:11" ht="16">
      <c r="A240" s="151"/>
      <c r="B240" s="8"/>
      <c r="C240" s="8"/>
      <c r="D240" s="8"/>
      <c r="E240" s="40"/>
      <c r="F240" s="8"/>
      <c r="G240" s="8"/>
      <c r="H240" s="8"/>
      <c r="I240" s="5"/>
      <c r="J240" s="5"/>
      <c r="K240" s="5"/>
    </row>
    <row r="241" spans="1:11" ht="16">
      <c r="A241" s="151"/>
      <c r="B241" s="8"/>
      <c r="C241" s="8"/>
      <c r="D241" s="8"/>
      <c r="E241" s="40"/>
      <c r="F241" s="8"/>
      <c r="G241" s="8"/>
      <c r="H241" s="8"/>
      <c r="I241" s="5"/>
      <c r="J241" s="5"/>
      <c r="K241" s="5"/>
    </row>
    <row r="242" spans="1:11" ht="16">
      <c r="A242" s="151"/>
      <c r="B242" s="8"/>
      <c r="C242" s="8"/>
      <c r="D242" s="8"/>
      <c r="E242" s="40"/>
      <c r="F242" s="8"/>
      <c r="G242" s="8"/>
      <c r="H242" s="8"/>
      <c r="I242" s="5"/>
      <c r="J242" s="5"/>
      <c r="K242" s="5"/>
    </row>
    <row r="243" spans="1:11" ht="16">
      <c r="A243" s="151"/>
      <c r="B243" s="8"/>
      <c r="C243" s="8"/>
      <c r="D243" s="8"/>
      <c r="E243" s="40"/>
      <c r="F243" s="8"/>
      <c r="G243" s="8"/>
      <c r="H243" s="8"/>
      <c r="I243" s="5"/>
      <c r="J243" s="5"/>
      <c r="K243" s="5"/>
    </row>
    <row r="244" spans="1:11" ht="16">
      <c r="A244" s="151"/>
      <c r="B244" s="8"/>
      <c r="C244" s="8"/>
      <c r="D244" s="8"/>
      <c r="E244" s="40"/>
      <c r="F244" s="8"/>
      <c r="G244" s="8"/>
      <c r="H244" s="8"/>
      <c r="I244" s="5"/>
      <c r="J244" s="5"/>
      <c r="K244" s="5"/>
    </row>
    <row r="245" spans="1:11" ht="16">
      <c r="A245" s="151"/>
      <c r="B245" s="8"/>
      <c r="C245" s="8"/>
      <c r="D245" s="8"/>
      <c r="E245" s="40"/>
      <c r="F245" s="8"/>
      <c r="G245" s="8"/>
      <c r="H245" s="8"/>
      <c r="I245" s="5"/>
      <c r="J245" s="5"/>
      <c r="K245" s="5"/>
    </row>
    <row r="246" spans="1:11" ht="16">
      <c r="A246" s="151"/>
      <c r="B246" s="8"/>
      <c r="C246" s="8"/>
      <c r="D246" s="8"/>
      <c r="E246" s="40"/>
      <c r="F246" s="8"/>
      <c r="G246" s="8"/>
      <c r="H246" s="8"/>
      <c r="I246" s="5"/>
      <c r="J246" s="5"/>
      <c r="K246" s="5"/>
    </row>
    <row r="247" spans="1:11" ht="16">
      <c r="A247" s="151"/>
      <c r="B247" s="8"/>
      <c r="C247" s="8"/>
      <c r="D247" s="8"/>
      <c r="E247" s="40"/>
      <c r="F247" s="8"/>
      <c r="G247" s="8"/>
      <c r="H247" s="8"/>
      <c r="I247" s="5"/>
      <c r="J247" s="5"/>
      <c r="K247" s="5"/>
    </row>
    <row r="248" spans="1:11" ht="16">
      <c r="A248" s="151"/>
      <c r="B248" s="8"/>
      <c r="C248" s="8"/>
      <c r="D248" s="8"/>
      <c r="E248" s="40"/>
      <c r="F248" s="8"/>
      <c r="G248" s="8"/>
      <c r="H248" s="8"/>
      <c r="I248" s="5"/>
      <c r="J248" s="5"/>
      <c r="K248" s="5"/>
    </row>
    <row r="249" spans="1:11" ht="16">
      <c r="A249" s="151"/>
      <c r="B249" s="8"/>
      <c r="C249" s="8"/>
      <c r="D249" s="8"/>
      <c r="E249" s="40"/>
      <c r="F249" s="8"/>
      <c r="G249" s="8"/>
      <c r="H249" s="8"/>
      <c r="I249" s="5"/>
      <c r="J249" s="5"/>
      <c r="K249" s="5"/>
    </row>
    <row r="250" spans="1:11" ht="16">
      <c r="A250" s="151"/>
      <c r="B250" s="8"/>
      <c r="C250" s="8"/>
      <c r="D250" s="8"/>
      <c r="E250" s="40"/>
      <c r="F250" s="8"/>
      <c r="G250" s="8"/>
      <c r="H250" s="8"/>
      <c r="I250" s="5"/>
      <c r="J250" s="5"/>
      <c r="K250" s="5"/>
    </row>
    <row r="251" spans="1:11" ht="16">
      <c r="A251" s="151"/>
      <c r="B251" s="8"/>
      <c r="C251" s="8"/>
      <c r="D251" s="8"/>
      <c r="E251" s="40"/>
      <c r="F251" s="8"/>
      <c r="G251" s="8"/>
      <c r="H251" s="8"/>
      <c r="I251" s="5"/>
      <c r="J251" s="5"/>
      <c r="K251" s="5"/>
    </row>
    <row r="252" spans="1:11" ht="16">
      <c r="A252" s="151"/>
      <c r="B252" s="8"/>
      <c r="C252" s="8"/>
      <c r="D252" s="8"/>
      <c r="E252" s="40"/>
      <c r="F252" s="8"/>
      <c r="G252" s="8"/>
      <c r="H252" s="8"/>
      <c r="I252" s="5"/>
      <c r="J252" s="5"/>
      <c r="K252" s="5"/>
    </row>
    <row r="253" spans="1:11" ht="16">
      <c r="A253" s="151"/>
      <c r="B253" s="8"/>
      <c r="C253" s="8"/>
      <c r="D253" s="8"/>
      <c r="E253" s="40"/>
      <c r="F253" s="8"/>
      <c r="G253" s="8"/>
      <c r="H253" s="8"/>
      <c r="I253" s="5"/>
      <c r="J253" s="5"/>
      <c r="K253" s="5"/>
    </row>
    <row r="254" spans="1:11" ht="16">
      <c r="A254" s="151"/>
      <c r="B254" s="8"/>
      <c r="C254" s="8"/>
      <c r="D254" s="8"/>
      <c r="E254" s="40"/>
      <c r="F254" s="8"/>
      <c r="G254" s="8"/>
      <c r="H254" s="8"/>
      <c r="I254" s="5"/>
      <c r="J254" s="5"/>
      <c r="K254" s="5"/>
    </row>
    <row r="255" spans="1:11" ht="16">
      <c r="A255" s="151"/>
      <c r="B255" s="8"/>
      <c r="C255" s="8"/>
      <c r="D255" s="8"/>
      <c r="E255" s="40"/>
      <c r="F255" s="8"/>
      <c r="G255" s="8"/>
      <c r="H255" s="8"/>
      <c r="I255" s="5"/>
      <c r="J255" s="5"/>
      <c r="K255" s="5"/>
    </row>
    <row r="256" spans="1:11" ht="16">
      <c r="A256" s="151"/>
      <c r="B256" s="8"/>
      <c r="C256" s="8"/>
      <c r="D256" s="8"/>
      <c r="E256" s="40"/>
      <c r="F256" s="8"/>
      <c r="G256" s="8"/>
      <c r="H256" s="8"/>
      <c r="I256" s="5"/>
      <c r="J256" s="5"/>
      <c r="K256" s="5"/>
    </row>
    <row r="257" spans="1:11" ht="16">
      <c r="A257" s="151"/>
      <c r="B257" s="8"/>
      <c r="C257" s="8"/>
      <c r="D257" s="8"/>
      <c r="E257" s="40"/>
      <c r="F257" s="8"/>
      <c r="G257" s="8"/>
      <c r="H257" s="8"/>
      <c r="I257" s="5"/>
      <c r="J257" s="5"/>
      <c r="K257" s="5"/>
    </row>
    <row r="258" spans="1:11" ht="16">
      <c r="A258" s="151"/>
      <c r="B258" s="8"/>
      <c r="C258" s="8"/>
      <c r="D258" s="8"/>
      <c r="E258" s="40"/>
      <c r="F258" s="8"/>
      <c r="G258" s="8"/>
      <c r="H258" s="8"/>
      <c r="I258" s="5"/>
      <c r="J258" s="5"/>
      <c r="K258" s="5"/>
    </row>
    <row r="259" spans="1:11" ht="16">
      <c r="A259" s="151"/>
      <c r="B259" s="8"/>
      <c r="C259" s="8"/>
      <c r="D259" s="8"/>
      <c r="E259" s="40"/>
      <c r="F259" s="8"/>
      <c r="G259" s="8"/>
      <c r="H259" s="8"/>
      <c r="I259" s="5"/>
      <c r="J259" s="5"/>
      <c r="K259" s="5"/>
    </row>
    <row r="260" spans="1:11" ht="16">
      <c r="A260" s="151"/>
      <c r="B260" s="8"/>
      <c r="C260" s="8"/>
      <c r="D260" s="8"/>
      <c r="E260" s="40"/>
      <c r="F260" s="8"/>
      <c r="G260" s="8"/>
      <c r="H260" s="8"/>
      <c r="I260" s="5"/>
      <c r="J260" s="5"/>
      <c r="K260" s="5"/>
    </row>
    <row r="261" spans="1:11" ht="16">
      <c r="A261" s="151"/>
      <c r="B261" s="8"/>
      <c r="C261" s="8"/>
      <c r="D261" s="8"/>
      <c r="E261" s="40"/>
      <c r="F261" s="8"/>
      <c r="G261" s="8"/>
      <c r="H261" s="8"/>
      <c r="I261" s="5"/>
      <c r="J261" s="5"/>
      <c r="K261" s="5"/>
    </row>
    <row r="262" spans="1:11" ht="16">
      <c r="A262" s="151"/>
      <c r="B262" s="8"/>
      <c r="C262" s="8"/>
      <c r="D262" s="8"/>
      <c r="E262" s="40"/>
      <c r="F262" s="8"/>
      <c r="G262" s="8"/>
      <c r="H262" s="8"/>
      <c r="I262" s="5"/>
      <c r="J262" s="5"/>
      <c r="K262" s="5"/>
    </row>
    <row r="263" spans="1:11" ht="16">
      <c r="A263" s="151"/>
      <c r="B263" s="8"/>
      <c r="C263" s="8"/>
      <c r="D263" s="8"/>
      <c r="E263" s="40"/>
      <c r="F263" s="8"/>
      <c r="G263" s="8"/>
      <c r="H263" s="8"/>
      <c r="I263" s="5"/>
      <c r="J263" s="5"/>
      <c r="K263" s="5"/>
    </row>
    <row r="264" spans="1:11" ht="16">
      <c r="A264" s="151"/>
      <c r="B264" s="8"/>
      <c r="C264" s="8"/>
      <c r="D264" s="8"/>
      <c r="E264" s="40"/>
      <c r="F264" s="8"/>
      <c r="G264" s="8"/>
      <c r="H264" s="8"/>
      <c r="I264" s="5"/>
      <c r="J264" s="5"/>
      <c r="K264" s="5"/>
    </row>
    <row r="265" spans="1:11" ht="16">
      <c r="A265" s="151"/>
      <c r="B265" s="8"/>
      <c r="C265" s="8"/>
      <c r="D265" s="8"/>
      <c r="E265" s="40"/>
      <c r="F265" s="8"/>
      <c r="G265" s="8"/>
      <c r="H265" s="8"/>
      <c r="I265" s="5"/>
      <c r="J265" s="5"/>
      <c r="K265" s="5"/>
    </row>
    <row r="266" spans="1:11" ht="16">
      <c r="A266" s="151"/>
      <c r="B266" s="8"/>
      <c r="C266" s="8"/>
      <c r="D266" s="8"/>
      <c r="E266" s="40"/>
      <c r="F266" s="8"/>
      <c r="G266" s="8"/>
      <c r="H266" s="8"/>
      <c r="I266" s="5"/>
      <c r="J266" s="5"/>
      <c r="K266" s="5"/>
    </row>
    <row r="267" spans="1:11" ht="16">
      <c r="A267" s="151"/>
      <c r="B267" s="8"/>
      <c r="C267" s="8"/>
      <c r="D267" s="8"/>
      <c r="E267" s="40"/>
      <c r="F267" s="8"/>
      <c r="G267" s="8"/>
      <c r="H267" s="8"/>
      <c r="I267" s="5"/>
      <c r="J267" s="5"/>
      <c r="K267" s="5"/>
    </row>
    <row r="268" spans="1:11" ht="16">
      <c r="A268" s="151"/>
      <c r="B268" s="8"/>
      <c r="C268" s="8"/>
      <c r="D268" s="8"/>
      <c r="E268" s="40"/>
      <c r="F268" s="8"/>
      <c r="G268" s="8"/>
      <c r="H268" s="8"/>
      <c r="I268" s="5"/>
      <c r="J268" s="5"/>
      <c r="K268" s="5"/>
    </row>
    <row r="269" spans="1:11" ht="16">
      <c r="A269" s="151"/>
      <c r="B269" s="8"/>
      <c r="C269" s="8"/>
      <c r="D269" s="8"/>
      <c r="E269" s="40"/>
      <c r="F269" s="8"/>
      <c r="G269" s="8"/>
      <c r="H269" s="8"/>
      <c r="I269" s="5"/>
      <c r="J269" s="5"/>
      <c r="K269" s="5"/>
    </row>
    <row r="270" spans="1:11" ht="16">
      <c r="A270" s="151"/>
      <c r="B270" s="8"/>
      <c r="C270" s="8"/>
      <c r="D270" s="8"/>
      <c r="E270" s="40"/>
      <c r="F270" s="8"/>
      <c r="G270" s="8"/>
      <c r="H270" s="8"/>
      <c r="I270" s="5"/>
      <c r="J270" s="5"/>
      <c r="K270" s="5"/>
    </row>
    <row r="271" spans="1:11" ht="16">
      <c r="A271" s="151"/>
      <c r="B271" s="8"/>
      <c r="C271" s="8"/>
      <c r="D271" s="8"/>
      <c r="E271" s="40"/>
      <c r="F271" s="8"/>
      <c r="G271" s="8"/>
      <c r="H271" s="8"/>
      <c r="I271" s="5"/>
      <c r="J271" s="5"/>
      <c r="K271" s="5"/>
    </row>
    <row r="272" spans="1:11" ht="16">
      <c r="A272" s="151"/>
      <c r="B272" s="8"/>
      <c r="C272" s="8"/>
      <c r="D272" s="8"/>
      <c r="E272" s="40"/>
      <c r="F272" s="8"/>
      <c r="G272" s="8"/>
      <c r="H272" s="8"/>
      <c r="I272" s="5"/>
      <c r="J272" s="5"/>
      <c r="K272" s="5"/>
    </row>
    <row r="273" spans="1:11" ht="16">
      <c r="A273" s="151"/>
      <c r="B273" s="8"/>
      <c r="C273" s="8"/>
      <c r="D273" s="8"/>
      <c r="E273" s="40"/>
      <c r="F273" s="8"/>
      <c r="G273" s="8"/>
      <c r="H273" s="8"/>
      <c r="I273" s="5"/>
      <c r="J273" s="5"/>
      <c r="K273" s="5"/>
    </row>
    <row r="274" spans="1:11" ht="16">
      <c r="A274" s="151"/>
      <c r="B274" s="8"/>
      <c r="C274" s="8"/>
      <c r="D274" s="8"/>
      <c r="E274" s="40"/>
      <c r="F274" s="8"/>
      <c r="G274" s="8"/>
      <c r="H274" s="8"/>
      <c r="I274" s="5"/>
      <c r="J274" s="5"/>
      <c r="K274" s="5"/>
    </row>
    <row r="275" spans="1:11" ht="16">
      <c r="A275" s="151"/>
      <c r="B275" s="8"/>
      <c r="C275" s="8"/>
      <c r="D275" s="8"/>
      <c r="E275" s="40"/>
      <c r="F275" s="8"/>
      <c r="G275" s="8"/>
      <c r="H275" s="8"/>
      <c r="I275" s="5"/>
      <c r="J275" s="5"/>
      <c r="K275" s="5"/>
    </row>
    <row r="276" spans="1:11" ht="16">
      <c r="A276" s="151"/>
      <c r="B276" s="8"/>
      <c r="C276" s="8"/>
      <c r="D276" s="8"/>
      <c r="E276" s="40"/>
      <c r="F276" s="8"/>
      <c r="G276" s="8"/>
      <c r="H276" s="8"/>
      <c r="I276" s="5"/>
      <c r="J276" s="5"/>
      <c r="K276" s="5"/>
    </row>
    <row r="277" spans="1:11" ht="16">
      <c r="A277" s="151"/>
      <c r="B277" s="8"/>
      <c r="C277" s="8"/>
      <c r="D277" s="8"/>
      <c r="E277" s="40"/>
      <c r="F277" s="8"/>
      <c r="G277" s="8"/>
      <c r="H277" s="8"/>
      <c r="I277" s="5"/>
      <c r="J277" s="5"/>
      <c r="K277" s="5"/>
    </row>
    <row r="278" spans="1:11" ht="16">
      <c r="A278" s="151"/>
      <c r="B278" s="8"/>
      <c r="C278" s="8"/>
      <c r="D278" s="8"/>
      <c r="E278" s="40"/>
      <c r="F278" s="8"/>
      <c r="G278" s="8"/>
      <c r="H278" s="8"/>
      <c r="I278" s="5"/>
      <c r="J278" s="5"/>
      <c r="K278" s="5"/>
    </row>
    <row r="279" spans="1:11" ht="16">
      <c r="A279" s="151"/>
      <c r="B279" s="8"/>
      <c r="C279" s="8"/>
      <c r="D279" s="8"/>
      <c r="E279" s="40"/>
      <c r="F279" s="8"/>
      <c r="G279" s="8"/>
      <c r="H279" s="8"/>
      <c r="I279" s="5"/>
      <c r="J279" s="5"/>
      <c r="K279" s="5"/>
    </row>
    <row r="280" spans="1:11" ht="16">
      <c r="A280" s="151"/>
      <c r="B280" s="8"/>
      <c r="C280" s="8"/>
      <c r="D280" s="8"/>
      <c r="E280" s="40"/>
      <c r="F280" s="8"/>
      <c r="G280" s="8"/>
      <c r="H280" s="8"/>
      <c r="I280" s="5"/>
      <c r="J280" s="5"/>
      <c r="K280" s="5"/>
    </row>
    <row r="281" spans="1:11" ht="16">
      <c r="A281" s="151"/>
      <c r="B281" s="8"/>
      <c r="C281" s="8"/>
      <c r="D281" s="8"/>
      <c r="E281" s="40"/>
      <c r="F281" s="8"/>
      <c r="G281" s="8"/>
      <c r="H281" s="8"/>
      <c r="I281" s="5"/>
      <c r="J281" s="5"/>
      <c r="K281" s="5"/>
    </row>
    <row r="282" spans="1:11" ht="16">
      <c r="A282" s="151"/>
      <c r="B282" s="8"/>
      <c r="C282" s="8"/>
      <c r="D282" s="8"/>
      <c r="E282" s="40"/>
      <c r="F282" s="8"/>
      <c r="G282" s="8"/>
      <c r="H282" s="8"/>
      <c r="I282" s="5"/>
      <c r="J282" s="5"/>
      <c r="K282" s="5"/>
    </row>
    <row r="283" spans="1:11" ht="16">
      <c r="A283" s="151"/>
      <c r="B283" s="8"/>
      <c r="C283" s="8"/>
      <c r="D283" s="8"/>
      <c r="E283" s="40"/>
      <c r="F283" s="8"/>
      <c r="G283" s="8"/>
      <c r="H283" s="8"/>
      <c r="I283" s="5"/>
      <c r="J283" s="5"/>
      <c r="K283" s="5"/>
    </row>
    <row r="284" spans="1:11" ht="16">
      <c r="A284" s="151"/>
      <c r="B284" s="8"/>
      <c r="C284" s="8"/>
      <c r="D284" s="8"/>
      <c r="E284" s="40"/>
      <c r="F284" s="8"/>
      <c r="G284" s="8"/>
      <c r="H284" s="8"/>
      <c r="I284" s="5"/>
      <c r="J284" s="5"/>
      <c r="K284" s="5"/>
    </row>
    <row r="285" spans="1:11" ht="16">
      <c r="A285" s="151"/>
      <c r="B285" s="8"/>
      <c r="C285" s="8"/>
      <c r="D285" s="8"/>
      <c r="E285" s="40"/>
      <c r="F285" s="8"/>
      <c r="G285" s="8"/>
      <c r="H285" s="8"/>
      <c r="I285" s="5"/>
      <c r="J285" s="5"/>
      <c r="K285" s="5"/>
    </row>
    <row r="286" spans="1:11" ht="16">
      <c r="A286" s="151"/>
      <c r="B286" s="8"/>
      <c r="C286" s="8"/>
      <c r="D286" s="8"/>
      <c r="E286" s="40"/>
      <c r="F286" s="8"/>
      <c r="G286" s="8"/>
      <c r="H286" s="8"/>
      <c r="I286" s="5"/>
      <c r="J286" s="5"/>
      <c r="K286" s="5"/>
    </row>
    <row r="287" spans="1:11" ht="16">
      <c r="A287" s="151"/>
      <c r="B287" s="8"/>
      <c r="C287" s="8"/>
      <c r="D287" s="8"/>
      <c r="E287" s="40"/>
      <c r="F287" s="8"/>
      <c r="G287" s="8"/>
      <c r="H287" s="8"/>
      <c r="I287" s="5"/>
      <c r="J287" s="5"/>
      <c r="K287" s="5"/>
    </row>
    <row r="288" spans="1:11" ht="16">
      <c r="A288" s="151"/>
      <c r="B288" s="8"/>
      <c r="C288" s="8"/>
      <c r="D288" s="8"/>
      <c r="E288" s="40"/>
      <c r="F288" s="8"/>
      <c r="G288" s="8"/>
      <c r="H288" s="8"/>
      <c r="I288" s="5"/>
      <c r="J288" s="5"/>
      <c r="K288" s="5"/>
    </row>
    <row r="289" spans="1:11" ht="16">
      <c r="A289" s="151"/>
      <c r="B289" s="8"/>
      <c r="C289" s="8"/>
      <c r="D289" s="8"/>
      <c r="E289" s="40"/>
      <c r="F289" s="8"/>
      <c r="G289" s="8"/>
      <c r="H289" s="8"/>
      <c r="I289" s="5"/>
      <c r="J289" s="5"/>
      <c r="K289" s="5"/>
    </row>
    <row r="290" spans="1:11" ht="16">
      <c r="A290" s="151"/>
      <c r="B290" s="8"/>
      <c r="C290" s="8"/>
      <c r="D290" s="8"/>
      <c r="E290" s="40"/>
      <c r="F290" s="8"/>
      <c r="G290" s="8"/>
      <c r="H290" s="8"/>
      <c r="I290" s="5"/>
      <c r="J290" s="5"/>
      <c r="K290" s="5"/>
    </row>
    <row r="291" spans="1:11" ht="16">
      <c r="A291" s="151"/>
      <c r="B291" s="8"/>
      <c r="C291" s="8"/>
      <c r="D291" s="8"/>
      <c r="E291" s="40"/>
      <c r="F291" s="8"/>
      <c r="G291" s="8"/>
      <c r="H291" s="8"/>
      <c r="I291" s="5"/>
      <c r="J291" s="5"/>
      <c r="K291" s="5"/>
    </row>
    <row r="292" spans="1:11" ht="16">
      <c r="A292" s="151"/>
      <c r="B292" s="8"/>
      <c r="C292" s="8"/>
      <c r="D292" s="8"/>
      <c r="E292" s="40"/>
      <c r="F292" s="8"/>
      <c r="G292" s="8"/>
      <c r="H292" s="8"/>
      <c r="I292" s="5"/>
      <c r="J292" s="5"/>
      <c r="K292" s="5"/>
    </row>
    <row r="293" spans="1:11" ht="16">
      <c r="A293" s="151"/>
      <c r="B293" s="8"/>
      <c r="C293" s="8"/>
      <c r="D293" s="8"/>
      <c r="E293" s="40"/>
      <c r="F293" s="8"/>
      <c r="G293" s="8"/>
      <c r="H293" s="8"/>
      <c r="I293" s="5"/>
      <c r="J293" s="5"/>
      <c r="K293" s="5"/>
    </row>
    <row r="294" spans="1:11" ht="16">
      <c r="A294" s="151"/>
      <c r="B294" s="8"/>
      <c r="C294" s="8"/>
      <c r="D294" s="8"/>
      <c r="E294" s="40"/>
      <c r="F294" s="8"/>
      <c r="G294" s="8"/>
      <c r="H294" s="8"/>
      <c r="I294" s="5"/>
      <c r="J294" s="5"/>
      <c r="K294" s="5"/>
    </row>
    <row r="295" spans="1:11" ht="16">
      <c r="A295" s="151"/>
      <c r="B295" s="8"/>
      <c r="C295" s="8"/>
      <c r="D295" s="8"/>
      <c r="E295" s="40"/>
      <c r="F295" s="8"/>
      <c r="G295" s="8"/>
      <c r="H295" s="8"/>
      <c r="I295" s="5"/>
      <c r="J295" s="5"/>
      <c r="K295" s="5"/>
    </row>
    <row r="296" spans="1:11" ht="16">
      <c r="A296" s="151"/>
      <c r="B296" s="8"/>
      <c r="C296" s="8"/>
      <c r="D296" s="8"/>
      <c r="E296" s="40"/>
      <c r="F296" s="8"/>
      <c r="G296" s="8"/>
      <c r="H296" s="8"/>
      <c r="I296" s="5"/>
      <c r="J296" s="5"/>
      <c r="K296" s="5"/>
    </row>
    <row r="297" spans="1:11" ht="16">
      <c r="A297" s="151"/>
      <c r="B297" s="8"/>
      <c r="C297" s="8"/>
      <c r="D297" s="8"/>
      <c r="E297" s="40"/>
      <c r="F297" s="8"/>
      <c r="G297" s="8"/>
      <c r="H297" s="8"/>
      <c r="I297" s="5"/>
      <c r="J297" s="5"/>
      <c r="K297" s="5"/>
    </row>
    <row r="298" spans="1:11" ht="16">
      <c r="A298" s="151"/>
      <c r="B298" s="8"/>
      <c r="C298" s="8"/>
      <c r="D298" s="8"/>
      <c r="E298" s="40"/>
      <c r="F298" s="8"/>
      <c r="G298" s="8"/>
      <c r="H298" s="8"/>
      <c r="I298" s="5"/>
      <c r="J298" s="5"/>
      <c r="K298" s="5"/>
    </row>
    <row r="299" spans="1:11" ht="16">
      <c r="A299" s="151"/>
      <c r="B299" s="8"/>
      <c r="C299" s="8"/>
      <c r="D299" s="8"/>
      <c r="E299" s="40"/>
      <c r="F299" s="8"/>
      <c r="G299" s="8"/>
      <c r="H299" s="8"/>
      <c r="I299" s="5"/>
      <c r="J299" s="5"/>
      <c r="K299" s="5"/>
    </row>
    <row r="300" spans="1:11" ht="16">
      <c r="A300" s="151"/>
      <c r="B300" s="8"/>
      <c r="C300" s="8"/>
      <c r="D300" s="8"/>
      <c r="E300" s="40"/>
      <c r="F300" s="8"/>
      <c r="G300" s="8"/>
      <c r="H300" s="8"/>
      <c r="I300" s="5"/>
      <c r="J300" s="5"/>
      <c r="K300" s="5"/>
    </row>
    <row r="301" spans="1:11" ht="16">
      <c r="A301" s="151"/>
      <c r="B301" s="8"/>
      <c r="C301" s="8"/>
      <c r="D301" s="8"/>
      <c r="E301" s="40"/>
      <c r="F301" s="8"/>
      <c r="G301" s="8"/>
      <c r="H301" s="8"/>
      <c r="I301" s="5"/>
      <c r="J301" s="5"/>
      <c r="K301" s="5"/>
    </row>
    <row r="302" spans="1:11" ht="16">
      <c r="A302" s="151"/>
      <c r="B302" s="8"/>
      <c r="C302" s="8"/>
      <c r="D302" s="8"/>
      <c r="E302" s="40"/>
      <c r="F302" s="8"/>
      <c r="G302" s="8"/>
      <c r="H302" s="8"/>
      <c r="I302" s="5"/>
      <c r="J302" s="5"/>
      <c r="K302" s="5"/>
    </row>
    <row r="303" spans="1:11" ht="16">
      <c r="A303" s="151"/>
      <c r="B303" s="8"/>
      <c r="C303" s="8"/>
      <c r="D303" s="8"/>
      <c r="E303" s="40"/>
      <c r="F303" s="8"/>
      <c r="G303" s="8"/>
      <c r="H303" s="8"/>
      <c r="I303" s="5"/>
      <c r="J303" s="5"/>
      <c r="K303" s="5"/>
    </row>
    <row r="304" spans="1:11" ht="16">
      <c r="A304" s="151"/>
      <c r="B304" s="8"/>
      <c r="C304" s="8"/>
      <c r="D304" s="8"/>
      <c r="E304" s="40"/>
      <c r="F304" s="8"/>
      <c r="G304" s="8"/>
      <c r="H304" s="8"/>
      <c r="I304" s="5"/>
      <c r="J304" s="5"/>
      <c r="K304" s="5"/>
    </row>
    <row r="305" spans="1:11" ht="16">
      <c r="A305" s="151"/>
      <c r="B305" s="8"/>
      <c r="C305" s="8"/>
      <c r="D305" s="8"/>
      <c r="E305" s="40"/>
      <c r="F305" s="8"/>
      <c r="G305" s="8"/>
      <c r="H305" s="8"/>
      <c r="I305" s="5"/>
      <c r="J305" s="5"/>
      <c r="K305" s="5"/>
    </row>
    <row r="306" spans="1:11" ht="16">
      <c r="A306" s="151"/>
      <c r="B306" s="8"/>
      <c r="C306" s="8"/>
      <c r="D306" s="8"/>
      <c r="E306" s="40"/>
      <c r="F306" s="8"/>
      <c r="G306" s="8"/>
      <c r="H306" s="8"/>
      <c r="I306" s="5"/>
      <c r="J306" s="5"/>
      <c r="K306" s="5"/>
    </row>
    <row r="307" spans="1:11" ht="16">
      <c r="A307" s="151"/>
      <c r="B307" s="8"/>
      <c r="C307" s="8"/>
      <c r="D307" s="8"/>
      <c r="E307" s="40"/>
      <c r="F307" s="8"/>
      <c r="G307" s="8"/>
      <c r="H307" s="8"/>
      <c r="I307" s="5"/>
      <c r="J307" s="5"/>
      <c r="K307" s="5"/>
    </row>
    <row r="308" spans="1:11" ht="16">
      <c r="A308" s="151"/>
      <c r="B308" s="8"/>
      <c r="C308" s="8"/>
      <c r="D308" s="8"/>
      <c r="E308" s="40"/>
      <c r="F308" s="8"/>
      <c r="G308" s="8"/>
      <c r="H308" s="8"/>
      <c r="I308" s="5"/>
      <c r="J308" s="5"/>
      <c r="K308" s="5"/>
    </row>
    <row r="309" spans="1:11" ht="16">
      <c r="A309" s="151"/>
      <c r="B309" s="8"/>
      <c r="C309" s="8"/>
      <c r="D309" s="8"/>
      <c r="E309" s="40"/>
      <c r="F309" s="8"/>
      <c r="G309" s="8"/>
      <c r="H309" s="8"/>
      <c r="I309" s="5"/>
      <c r="J309" s="5"/>
      <c r="K309" s="5"/>
    </row>
    <row r="310" spans="1:11" ht="16">
      <c r="A310" s="151"/>
      <c r="B310" s="8"/>
      <c r="C310" s="8"/>
      <c r="D310" s="8"/>
      <c r="E310" s="40"/>
      <c r="F310" s="8"/>
      <c r="G310" s="8"/>
      <c r="H310" s="8"/>
      <c r="I310" s="5"/>
      <c r="J310" s="5"/>
      <c r="K310" s="5"/>
    </row>
    <row r="311" spans="1:11" ht="16">
      <c r="A311" s="151"/>
      <c r="B311" s="8"/>
      <c r="C311" s="8"/>
      <c r="D311" s="8"/>
      <c r="E311" s="40"/>
      <c r="F311" s="8"/>
      <c r="G311" s="8"/>
      <c r="H311" s="8"/>
      <c r="I311" s="5"/>
      <c r="J311" s="5"/>
      <c r="K311" s="5"/>
    </row>
    <row r="312" spans="1:11" ht="16">
      <c r="A312" s="151"/>
      <c r="B312" s="8"/>
      <c r="C312" s="8"/>
      <c r="D312" s="8"/>
      <c r="E312" s="40"/>
      <c r="F312" s="8"/>
      <c r="G312" s="8"/>
      <c r="H312" s="8"/>
      <c r="I312" s="5"/>
      <c r="J312" s="5"/>
      <c r="K312" s="5"/>
    </row>
    <row r="313" spans="1:11" ht="16">
      <c r="A313" s="151"/>
      <c r="B313" s="8"/>
      <c r="C313" s="8"/>
      <c r="D313" s="8"/>
      <c r="E313" s="40"/>
      <c r="F313" s="8"/>
      <c r="G313" s="8"/>
      <c r="H313" s="8"/>
      <c r="I313" s="5"/>
      <c r="J313" s="5"/>
      <c r="K313" s="5"/>
    </row>
    <row r="314" spans="1:11" ht="16">
      <c r="A314" s="151"/>
      <c r="B314" s="8"/>
      <c r="C314" s="8"/>
      <c r="D314" s="8"/>
      <c r="E314" s="40"/>
      <c r="F314" s="8"/>
      <c r="G314" s="8"/>
      <c r="H314" s="8"/>
      <c r="I314" s="5"/>
      <c r="J314" s="5"/>
      <c r="K314" s="5"/>
    </row>
    <row r="315" spans="1:11" ht="16">
      <c r="A315" s="151"/>
      <c r="B315" s="8"/>
      <c r="C315" s="8"/>
      <c r="D315" s="8"/>
      <c r="E315" s="40"/>
      <c r="F315" s="8"/>
      <c r="G315" s="8"/>
      <c r="H315" s="8"/>
      <c r="I315" s="5"/>
      <c r="J315" s="5"/>
      <c r="K315" s="5"/>
    </row>
    <row r="316" spans="1:11" ht="16">
      <c r="A316" s="151"/>
      <c r="B316" s="8"/>
      <c r="C316" s="8"/>
      <c r="D316" s="8"/>
      <c r="E316" s="40"/>
      <c r="F316" s="8"/>
      <c r="G316" s="8"/>
      <c r="H316" s="8"/>
      <c r="I316" s="5"/>
      <c r="J316" s="5"/>
      <c r="K316" s="5"/>
    </row>
    <row r="317" spans="1:11" ht="16">
      <c r="A317" s="151"/>
      <c r="B317" s="8"/>
      <c r="C317" s="8"/>
      <c r="D317" s="8"/>
      <c r="E317" s="40"/>
      <c r="F317" s="8"/>
      <c r="G317" s="8"/>
      <c r="H317" s="8"/>
      <c r="I317" s="5"/>
      <c r="J317" s="5"/>
      <c r="K317" s="5"/>
    </row>
    <row r="318" spans="1:11" ht="16">
      <c r="A318" s="151"/>
      <c r="B318" s="8"/>
      <c r="C318" s="8"/>
      <c r="D318" s="8"/>
      <c r="E318" s="40"/>
      <c r="F318" s="8"/>
      <c r="G318" s="8"/>
      <c r="H318" s="8"/>
      <c r="I318" s="5"/>
      <c r="J318" s="5"/>
      <c r="K318" s="5"/>
    </row>
    <row r="319" spans="1:11" ht="16">
      <c r="A319" s="151"/>
      <c r="B319" s="8"/>
      <c r="C319" s="8"/>
      <c r="D319" s="8"/>
      <c r="E319" s="40"/>
      <c r="F319" s="8"/>
      <c r="G319" s="8"/>
      <c r="H319" s="8"/>
      <c r="I319" s="5"/>
      <c r="J319" s="5"/>
      <c r="K319" s="5"/>
    </row>
    <row r="320" spans="1:11" ht="16">
      <c r="A320" s="151"/>
      <c r="B320" s="8"/>
      <c r="C320" s="8"/>
      <c r="D320" s="8"/>
      <c r="E320" s="40"/>
      <c r="F320" s="8"/>
      <c r="G320" s="8"/>
      <c r="H320" s="8"/>
      <c r="I320" s="5"/>
      <c r="J320" s="5"/>
      <c r="K320" s="5"/>
    </row>
    <row r="321" spans="1:11" ht="16">
      <c r="A321" s="151"/>
      <c r="B321" s="8"/>
      <c r="C321" s="8"/>
      <c r="D321" s="8"/>
      <c r="E321" s="40"/>
      <c r="F321" s="8"/>
      <c r="G321" s="8"/>
      <c r="H321" s="8"/>
      <c r="I321" s="5"/>
      <c r="J321" s="5"/>
      <c r="K321" s="5"/>
    </row>
    <row r="322" spans="1:11" ht="16">
      <c r="A322" s="151"/>
      <c r="B322" s="8"/>
      <c r="C322" s="8"/>
      <c r="D322" s="8"/>
      <c r="E322" s="40"/>
      <c r="F322" s="8"/>
      <c r="G322" s="8"/>
      <c r="H322" s="8"/>
      <c r="I322" s="5"/>
      <c r="J322" s="5"/>
      <c r="K322" s="5"/>
    </row>
    <row r="323" spans="1:11" ht="16">
      <c r="A323" s="151"/>
      <c r="B323" s="8"/>
      <c r="C323" s="8"/>
      <c r="D323" s="8"/>
      <c r="E323" s="40"/>
      <c r="F323" s="8"/>
      <c r="G323" s="8"/>
      <c r="H323" s="8"/>
      <c r="I323" s="5"/>
      <c r="J323" s="5"/>
      <c r="K323" s="5"/>
    </row>
    <row r="324" spans="1:11" ht="16">
      <c r="A324" s="151"/>
      <c r="B324" s="8"/>
      <c r="C324" s="8"/>
      <c r="D324" s="8"/>
      <c r="E324" s="40"/>
      <c r="F324" s="8"/>
      <c r="G324" s="8"/>
      <c r="H324" s="8"/>
      <c r="I324" s="5"/>
      <c r="J324" s="5"/>
      <c r="K324" s="5"/>
    </row>
    <row r="325" spans="1:11" ht="16">
      <c r="A325" s="151"/>
      <c r="B325" s="8"/>
      <c r="C325" s="8"/>
      <c r="D325" s="8"/>
      <c r="E325" s="40"/>
      <c r="F325" s="8"/>
      <c r="G325" s="8"/>
      <c r="H325" s="8"/>
      <c r="I325" s="5"/>
      <c r="J325" s="5"/>
      <c r="K325" s="5"/>
    </row>
    <row r="326" spans="1:11" ht="16">
      <c r="A326" s="151"/>
      <c r="B326" s="8"/>
      <c r="C326" s="8"/>
      <c r="D326" s="8"/>
      <c r="E326" s="40"/>
      <c r="F326" s="8"/>
      <c r="G326" s="8"/>
      <c r="H326" s="8"/>
      <c r="I326" s="5"/>
      <c r="J326" s="5"/>
      <c r="K326" s="5"/>
    </row>
    <row r="327" spans="1:11" ht="16">
      <c r="A327" s="151"/>
      <c r="B327" s="8"/>
      <c r="C327" s="8"/>
      <c r="D327" s="8"/>
      <c r="E327" s="40"/>
      <c r="F327" s="8"/>
      <c r="G327" s="8"/>
      <c r="H327" s="8"/>
      <c r="I327" s="5"/>
      <c r="J327" s="5"/>
      <c r="K327" s="5"/>
    </row>
    <row r="328" spans="1:11" ht="16">
      <c r="A328" s="151"/>
      <c r="B328" s="8"/>
      <c r="C328" s="8"/>
      <c r="D328" s="8"/>
      <c r="E328" s="40"/>
      <c r="F328" s="8"/>
      <c r="G328" s="8"/>
      <c r="H328" s="8"/>
      <c r="I328" s="5"/>
      <c r="J328" s="5"/>
      <c r="K328" s="5"/>
    </row>
    <row r="329" spans="1:11" ht="16">
      <c r="A329" s="151"/>
      <c r="B329" s="8"/>
      <c r="C329" s="8"/>
      <c r="D329" s="8"/>
      <c r="E329" s="40"/>
      <c r="F329" s="8"/>
      <c r="G329" s="8"/>
      <c r="H329" s="8"/>
      <c r="I329" s="5"/>
      <c r="J329" s="5"/>
      <c r="K329" s="5"/>
    </row>
    <row r="330" spans="1:11" ht="16">
      <c r="A330" s="151"/>
      <c r="B330" s="8"/>
      <c r="C330" s="8"/>
      <c r="D330" s="8"/>
      <c r="E330" s="40"/>
      <c r="F330" s="8"/>
      <c r="G330" s="8"/>
      <c r="H330" s="8"/>
      <c r="I330" s="5"/>
      <c r="J330" s="5"/>
      <c r="K330" s="5"/>
    </row>
    <row r="331" spans="1:11" ht="16">
      <c r="A331" s="151"/>
      <c r="B331" s="8"/>
      <c r="C331" s="8"/>
      <c r="D331" s="8"/>
      <c r="E331" s="40"/>
      <c r="F331" s="8"/>
      <c r="G331" s="8"/>
      <c r="H331" s="8"/>
      <c r="I331" s="5"/>
      <c r="J331" s="5"/>
      <c r="K331" s="5"/>
    </row>
    <row r="332" spans="1:11" ht="16">
      <c r="A332" s="151"/>
      <c r="B332" s="8"/>
      <c r="C332" s="8"/>
      <c r="D332" s="8"/>
      <c r="E332" s="40"/>
      <c r="F332" s="8"/>
      <c r="G332" s="8"/>
      <c r="H332" s="8"/>
      <c r="I332" s="5"/>
      <c r="J332" s="5"/>
      <c r="K332" s="5"/>
    </row>
    <row r="333" spans="1:11" ht="16">
      <c r="A333" s="151"/>
      <c r="B333" s="8"/>
      <c r="C333" s="8"/>
      <c r="D333" s="8"/>
      <c r="E333" s="40"/>
      <c r="F333" s="8"/>
      <c r="G333" s="8"/>
      <c r="H333" s="8"/>
      <c r="I333" s="5"/>
      <c r="J333" s="5"/>
      <c r="K333" s="5"/>
    </row>
    <row r="334" spans="1:11" ht="16">
      <c r="A334" s="151"/>
      <c r="B334" s="8"/>
      <c r="C334" s="8"/>
      <c r="D334" s="8"/>
      <c r="E334" s="40"/>
      <c r="F334" s="8"/>
      <c r="G334" s="8"/>
      <c r="H334" s="8"/>
      <c r="I334" s="5"/>
      <c r="J334" s="5"/>
      <c r="K334" s="5"/>
    </row>
    <row r="335" spans="1:11" ht="16">
      <c r="A335" s="151"/>
      <c r="B335" s="8"/>
      <c r="C335" s="8"/>
      <c r="D335" s="8"/>
      <c r="E335" s="40"/>
      <c r="F335" s="8"/>
      <c r="G335" s="8"/>
      <c r="H335" s="8"/>
      <c r="I335" s="5"/>
      <c r="J335" s="5"/>
      <c r="K335" s="5"/>
    </row>
    <row r="336" spans="1:11" ht="16">
      <c r="A336" s="151"/>
      <c r="B336" s="8"/>
      <c r="C336" s="8"/>
      <c r="D336" s="8"/>
      <c r="E336" s="40"/>
      <c r="F336" s="8"/>
      <c r="G336" s="8"/>
      <c r="H336" s="8"/>
      <c r="I336" s="5"/>
      <c r="J336" s="5"/>
      <c r="K336" s="5"/>
    </row>
    <row r="337" spans="1:11" ht="16">
      <c r="A337" s="151"/>
      <c r="B337" s="8"/>
      <c r="C337" s="8"/>
      <c r="D337" s="8"/>
      <c r="E337" s="40"/>
      <c r="F337" s="8"/>
      <c r="G337" s="8"/>
      <c r="H337" s="8"/>
      <c r="I337" s="5"/>
      <c r="J337" s="5"/>
      <c r="K337" s="5"/>
    </row>
    <row r="338" spans="1:11" ht="16">
      <c r="A338" s="151"/>
      <c r="B338" s="8"/>
      <c r="C338" s="8"/>
      <c r="D338" s="8"/>
      <c r="E338" s="40"/>
      <c r="F338" s="8"/>
      <c r="G338" s="8"/>
      <c r="H338" s="8"/>
      <c r="I338" s="5"/>
      <c r="J338" s="5"/>
      <c r="K338" s="5"/>
    </row>
    <row r="339" spans="1:11" ht="16">
      <c r="A339" s="151"/>
      <c r="B339" s="8"/>
      <c r="C339" s="8"/>
      <c r="D339" s="8"/>
      <c r="E339" s="40"/>
      <c r="F339" s="8"/>
      <c r="G339" s="8"/>
      <c r="H339" s="8"/>
      <c r="I339" s="5"/>
      <c r="J339" s="5"/>
      <c r="K339" s="5"/>
    </row>
    <row r="340" spans="1:11" ht="16">
      <c r="A340" s="151"/>
      <c r="B340" s="8"/>
      <c r="C340" s="8"/>
      <c r="D340" s="8"/>
      <c r="E340" s="40"/>
      <c r="F340" s="8"/>
      <c r="G340" s="8"/>
      <c r="H340" s="8"/>
      <c r="I340" s="5"/>
      <c r="J340" s="5"/>
      <c r="K340" s="5"/>
    </row>
    <row r="341" spans="1:11" ht="16">
      <c r="A341" s="151"/>
      <c r="B341" s="8"/>
      <c r="C341" s="8"/>
      <c r="D341" s="8"/>
      <c r="E341" s="40"/>
      <c r="F341" s="8"/>
      <c r="G341" s="8"/>
      <c r="H341" s="8"/>
      <c r="I341" s="5"/>
      <c r="J341" s="5"/>
      <c r="K341" s="5"/>
    </row>
    <row r="342" spans="1:11" ht="16">
      <c r="A342" s="151"/>
      <c r="B342" s="8"/>
      <c r="C342" s="8"/>
      <c r="D342" s="8"/>
      <c r="E342" s="40"/>
      <c r="F342" s="8"/>
      <c r="G342" s="8"/>
      <c r="H342" s="8"/>
      <c r="I342" s="5"/>
      <c r="J342" s="5"/>
      <c r="K342" s="5"/>
    </row>
    <row r="343" spans="1:11" ht="16">
      <c r="A343" s="151"/>
      <c r="B343" s="8"/>
      <c r="C343" s="8"/>
      <c r="D343" s="8"/>
      <c r="E343" s="40"/>
      <c r="F343" s="8"/>
      <c r="G343" s="8"/>
      <c r="H343" s="8"/>
      <c r="I343" s="5"/>
      <c r="J343" s="5"/>
      <c r="K343" s="5"/>
    </row>
    <row r="344" spans="1:11" ht="16">
      <c r="A344" s="151"/>
      <c r="B344" s="8"/>
      <c r="C344" s="8"/>
      <c r="D344" s="8"/>
      <c r="E344" s="40"/>
      <c r="F344" s="8"/>
      <c r="G344" s="8"/>
      <c r="H344" s="8"/>
      <c r="I344" s="5"/>
      <c r="J344" s="5"/>
      <c r="K344" s="5"/>
    </row>
    <row r="345" spans="1:11" ht="16">
      <c r="A345" s="151"/>
      <c r="B345" s="8"/>
      <c r="C345" s="8"/>
      <c r="D345" s="8"/>
      <c r="E345" s="40"/>
      <c r="F345" s="8"/>
      <c r="G345" s="8"/>
      <c r="H345" s="8"/>
      <c r="I345" s="5"/>
      <c r="J345" s="5"/>
      <c r="K345" s="5"/>
    </row>
    <row r="346" spans="1:11" ht="16">
      <c r="A346" s="151"/>
      <c r="B346" s="8"/>
      <c r="C346" s="8"/>
      <c r="D346" s="8"/>
      <c r="E346" s="40"/>
      <c r="F346" s="8"/>
      <c r="G346" s="8"/>
      <c r="H346" s="8"/>
      <c r="I346" s="5"/>
      <c r="J346" s="5"/>
      <c r="K346" s="5"/>
    </row>
    <row r="347" spans="1:11" ht="16">
      <c r="A347" s="151"/>
      <c r="B347" s="8"/>
      <c r="C347" s="8"/>
      <c r="D347" s="8"/>
      <c r="E347" s="40"/>
      <c r="F347" s="8"/>
      <c r="G347" s="8"/>
      <c r="H347" s="8"/>
      <c r="I347" s="5"/>
      <c r="J347" s="5"/>
      <c r="K347" s="5"/>
    </row>
    <row r="348" spans="1:11" ht="16">
      <c r="A348" s="151"/>
      <c r="B348" s="8"/>
      <c r="C348" s="8"/>
      <c r="D348" s="8"/>
      <c r="E348" s="40"/>
      <c r="F348" s="8"/>
      <c r="G348" s="8"/>
      <c r="H348" s="8"/>
      <c r="I348" s="5"/>
      <c r="J348" s="5"/>
      <c r="K348" s="5"/>
    </row>
    <row r="349" spans="1:11" ht="16">
      <c r="A349" s="151"/>
      <c r="B349" s="8"/>
      <c r="C349" s="8"/>
      <c r="D349" s="8"/>
      <c r="E349" s="40"/>
      <c r="F349" s="8"/>
      <c r="G349" s="8"/>
      <c r="H349" s="8"/>
      <c r="I349" s="5"/>
      <c r="J349" s="5"/>
      <c r="K349" s="5"/>
    </row>
    <row r="350" spans="1:11" ht="16">
      <c r="A350" s="151"/>
      <c r="B350" s="8"/>
      <c r="C350" s="8"/>
      <c r="D350" s="8"/>
      <c r="E350" s="40"/>
      <c r="F350" s="8"/>
      <c r="G350" s="8"/>
      <c r="H350" s="8"/>
      <c r="I350" s="5"/>
      <c r="J350" s="5"/>
      <c r="K350" s="5"/>
    </row>
    <row r="351" spans="1:11" ht="16">
      <c r="A351" s="151"/>
      <c r="B351" s="8"/>
      <c r="C351" s="8"/>
      <c r="D351" s="8"/>
      <c r="E351" s="40"/>
      <c r="F351" s="8"/>
      <c r="G351" s="8"/>
      <c r="H351" s="8"/>
      <c r="I351" s="5"/>
      <c r="J351" s="5"/>
      <c r="K351" s="5"/>
    </row>
    <row r="352" spans="1:11" ht="16">
      <c r="A352" s="151"/>
      <c r="B352" s="8"/>
      <c r="C352" s="8"/>
      <c r="D352" s="8"/>
      <c r="E352" s="40"/>
      <c r="F352" s="8"/>
      <c r="G352" s="8"/>
      <c r="H352" s="8"/>
      <c r="I352" s="5"/>
      <c r="J352" s="5"/>
      <c r="K352" s="5"/>
    </row>
    <row r="353" spans="1:11" ht="16">
      <c r="A353" s="151"/>
      <c r="B353" s="8"/>
      <c r="C353" s="8"/>
      <c r="D353" s="8"/>
      <c r="E353" s="40"/>
      <c r="F353" s="8"/>
      <c r="G353" s="8"/>
      <c r="H353" s="8"/>
      <c r="I353" s="5"/>
      <c r="J353" s="5"/>
      <c r="K353" s="5"/>
    </row>
    <row r="354" spans="1:11" ht="16">
      <c r="A354" s="151"/>
      <c r="B354" s="8"/>
      <c r="C354" s="8"/>
      <c r="D354" s="8"/>
      <c r="E354" s="40"/>
      <c r="F354" s="8"/>
      <c r="G354" s="8"/>
      <c r="H354" s="8"/>
      <c r="I354" s="5"/>
      <c r="J354" s="5"/>
      <c r="K354" s="5"/>
    </row>
    <row r="355" spans="1:11" ht="16">
      <c r="A355" s="151"/>
      <c r="B355" s="8"/>
      <c r="C355" s="8"/>
      <c r="D355" s="8"/>
      <c r="E355" s="40"/>
      <c r="F355" s="8"/>
      <c r="G355" s="8"/>
      <c r="H355" s="8"/>
      <c r="I355" s="5"/>
      <c r="J355" s="5"/>
      <c r="K355" s="5"/>
    </row>
    <row r="356" spans="1:11" ht="16">
      <c r="A356" s="151"/>
      <c r="B356" s="8"/>
      <c r="C356" s="8"/>
      <c r="D356" s="8"/>
      <c r="E356" s="40"/>
      <c r="F356" s="8"/>
      <c r="G356" s="8"/>
      <c r="H356" s="8"/>
      <c r="I356" s="5"/>
      <c r="J356" s="5"/>
      <c r="K356" s="5"/>
    </row>
    <row r="357" spans="1:11" ht="16">
      <c r="A357" s="151"/>
      <c r="B357" s="8"/>
      <c r="C357" s="8"/>
      <c r="D357" s="8"/>
      <c r="E357" s="40"/>
      <c r="F357" s="8"/>
      <c r="G357" s="8"/>
      <c r="H357" s="8"/>
      <c r="I357" s="5"/>
      <c r="J357" s="5"/>
      <c r="K357" s="5"/>
    </row>
    <row r="358" spans="1:11" ht="16">
      <c r="A358" s="151"/>
      <c r="B358" s="8"/>
      <c r="C358" s="8"/>
      <c r="D358" s="8"/>
      <c r="E358" s="40"/>
      <c r="F358" s="8"/>
      <c r="G358" s="8"/>
      <c r="H358" s="8"/>
      <c r="I358" s="5"/>
      <c r="J358" s="5"/>
      <c r="K358" s="5"/>
    </row>
    <row r="359" spans="1:11" ht="16">
      <c r="A359" s="151"/>
      <c r="B359" s="8"/>
      <c r="C359" s="8"/>
      <c r="D359" s="8"/>
      <c r="E359" s="40"/>
      <c r="F359" s="8"/>
      <c r="G359" s="8"/>
      <c r="H359" s="8"/>
      <c r="I359" s="5"/>
      <c r="J359" s="5"/>
      <c r="K359" s="5"/>
    </row>
    <row r="360" spans="1:11" ht="16">
      <c r="A360" s="151"/>
      <c r="B360" s="8"/>
      <c r="C360" s="8"/>
      <c r="D360" s="8"/>
      <c r="E360" s="40"/>
      <c r="F360" s="8"/>
      <c r="G360" s="8"/>
      <c r="H360" s="8"/>
      <c r="I360" s="5"/>
      <c r="J360" s="5"/>
      <c r="K360" s="5"/>
    </row>
    <row r="361" spans="1:11" ht="16">
      <c r="A361" s="151"/>
      <c r="B361" s="8"/>
      <c r="C361" s="8"/>
      <c r="D361" s="8"/>
      <c r="E361" s="40"/>
      <c r="F361" s="8"/>
      <c r="G361" s="8"/>
      <c r="H361" s="8"/>
      <c r="I361" s="5"/>
      <c r="J361" s="5"/>
      <c r="K361" s="5"/>
    </row>
    <row r="362" spans="1:11" ht="16">
      <c r="A362" s="151"/>
      <c r="B362" s="8"/>
      <c r="C362" s="8"/>
      <c r="D362" s="8"/>
      <c r="E362" s="40"/>
      <c r="F362" s="8"/>
      <c r="G362" s="8"/>
      <c r="H362" s="8"/>
      <c r="I362" s="5"/>
      <c r="J362" s="5"/>
      <c r="K362" s="5"/>
    </row>
    <row r="363" spans="1:11" ht="16">
      <c r="A363" s="151"/>
      <c r="B363" s="8"/>
      <c r="C363" s="8"/>
      <c r="D363" s="8"/>
      <c r="E363" s="40"/>
      <c r="F363" s="8"/>
      <c r="G363" s="8"/>
      <c r="H363" s="8"/>
      <c r="I363" s="5"/>
      <c r="J363" s="5"/>
      <c r="K363" s="5"/>
    </row>
    <row r="364" spans="1:11" ht="16">
      <c r="A364" s="151"/>
      <c r="B364" s="8"/>
      <c r="C364" s="8"/>
      <c r="D364" s="8"/>
      <c r="E364" s="40"/>
      <c r="F364" s="8"/>
      <c r="G364" s="8"/>
      <c r="H364" s="8"/>
      <c r="I364" s="5"/>
      <c r="J364" s="5"/>
      <c r="K364" s="5"/>
    </row>
    <row r="365" spans="1:11" ht="16">
      <c r="A365" s="151"/>
      <c r="B365" s="8"/>
      <c r="C365" s="8"/>
      <c r="D365" s="8"/>
      <c r="E365" s="40"/>
      <c r="F365" s="8"/>
      <c r="G365" s="8"/>
      <c r="H365" s="8"/>
      <c r="I365" s="5"/>
      <c r="J365" s="5"/>
      <c r="K365" s="5"/>
    </row>
    <row r="366" spans="1:11" ht="16">
      <c r="A366" s="151"/>
      <c r="B366" s="8"/>
      <c r="C366" s="8"/>
      <c r="D366" s="8"/>
      <c r="E366" s="40"/>
      <c r="F366" s="8"/>
      <c r="G366" s="8"/>
      <c r="H366" s="8"/>
      <c r="I366" s="5"/>
      <c r="J366" s="5"/>
      <c r="K366" s="5"/>
    </row>
    <row r="367" spans="1:11" ht="16">
      <c r="A367" s="151"/>
      <c r="B367" s="8"/>
      <c r="C367" s="8"/>
      <c r="D367" s="8"/>
      <c r="E367" s="40"/>
      <c r="F367" s="8"/>
      <c r="G367" s="8"/>
      <c r="H367" s="8"/>
      <c r="I367" s="5"/>
      <c r="J367" s="5"/>
      <c r="K367" s="5"/>
    </row>
    <row r="368" spans="1:11" ht="16">
      <c r="A368" s="151"/>
      <c r="B368" s="8"/>
      <c r="C368" s="8"/>
      <c r="D368" s="8"/>
      <c r="E368" s="40"/>
      <c r="F368" s="8"/>
      <c r="G368" s="8"/>
      <c r="H368" s="8"/>
      <c r="I368" s="5"/>
      <c r="J368" s="5"/>
      <c r="K368" s="5"/>
    </row>
    <row r="369" spans="1:11" ht="16">
      <c r="A369" s="151"/>
      <c r="B369" s="8"/>
      <c r="C369" s="8"/>
      <c r="D369" s="8"/>
      <c r="E369" s="40"/>
      <c r="F369" s="8"/>
      <c r="G369" s="8"/>
      <c r="H369" s="8"/>
      <c r="I369" s="5"/>
      <c r="J369" s="5"/>
      <c r="K369" s="5"/>
    </row>
    <row r="370" spans="1:11" ht="16">
      <c r="A370" s="151"/>
      <c r="B370" s="8"/>
      <c r="C370" s="8"/>
      <c r="D370" s="8"/>
      <c r="E370" s="40"/>
      <c r="F370" s="8"/>
      <c r="G370" s="8"/>
      <c r="H370" s="8"/>
      <c r="I370" s="5"/>
      <c r="J370" s="5"/>
      <c r="K370" s="5"/>
    </row>
    <row r="371" spans="1:11" ht="16">
      <c r="A371" s="151"/>
      <c r="B371" s="8"/>
      <c r="C371" s="8"/>
      <c r="D371" s="8"/>
      <c r="E371" s="40"/>
      <c r="F371" s="8"/>
      <c r="G371" s="8"/>
      <c r="H371" s="8"/>
      <c r="I371" s="5"/>
      <c r="J371" s="5"/>
      <c r="K371" s="5"/>
    </row>
    <row r="372" spans="1:11" ht="16">
      <c r="A372" s="151"/>
      <c r="B372" s="8"/>
      <c r="C372" s="8"/>
      <c r="D372" s="8"/>
      <c r="E372" s="40"/>
      <c r="F372" s="8"/>
      <c r="G372" s="8"/>
      <c r="H372" s="8"/>
      <c r="I372" s="5"/>
      <c r="J372" s="5"/>
      <c r="K372" s="5"/>
    </row>
    <row r="373" spans="1:11" ht="16">
      <c r="A373" s="151"/>
      <c r="B373" s="8"/>
      <c r="C373" s="8"/>
      <c r="D373" s="8"/>
      <c r="E373" s="40"/>
      <c r="F373" s="8"/>
      <c r="G373" s="8"/>
      <c r="H373" s="8"/>
      <c r="I373" s="5"/>
      <c r="J373" s="5"/>
      <c r="K373" s="5"/>
    </row>
    <row r="374" spans="1:11" ht="16">
      <c r="A374" s="151"/>
      <c r="B374" s="8"/>
      <c r="C374" s="8"/>
      <c r="D374" s="8"/>
      <c r="E374" s="40"/>
      <c r="F374" s="8"/>
      <c r="G374" s="8"/>
      <c r="H374" s="8"/>
      <c r="I374" s="5"/>
      <c r="J374" s="5"/>
      <c r="K374" s="5"/>
    </row>
    <row r="375" spans="1:11" ht="16">
      <c r="A375" s="151"/>
      <c r="B375" s="8"/>
      <c r="C375" s="8"/>
      <c r="D375" s="8"/>
      <c r="E375" s="40"/>
      <c r="F375" s="8"/>
      <c r="G375" s="8"/>
      <c r="H375" s="8"/>
      <c r="I375" s="5"/>
      <c r="J375" s="5"/>
      <c r="K375" s="5"/>
    </row>
    <row r="376" spans="1:11" ht="16">
      <c r="A376" s="151"/>
      <c r="B376" s="8"/>
      <c r="C376" s="8"/>
      <c r="D376" s="8"/>
      <c r="E376" s="40"/>
      <c r="F376" s="8"/>
      <c r="G376" s="8"/>
      <c r="H376" s="8"/>
      <c r="I376" s="5"/>
      <c r="J376" s="5"/>
      <c r="K376" s="5"/>
    </row>
    <row r="377" spans="1:11" ht="16">
      <c r="A377" s="151"/>
      <c r="B377" s="8"/>
      <c r="C377" s="8"/>
      <c r="D377" s="8"/>
      <c r="E377" s="40"/>
      <c r="F377" s="8"/>
      <c r="G377" s="8"/>
      <c r="H377" s="8"/>
      <c r="I377" s="5"/>
      <c r="J377" s="5"/>
      <c r="K377" s="5"/>
    </row>
    <row r="378" spans="1:11" ht="16">
      <c r="A378" s="151"/>
      <c r="B378" s="8"/>
      <c r="C378" s="8"/>
      <c r="D378" s="8"/>
      <c r="E378" s="40"/>
      <c r="F378" s="8"/>
      <c r="G378" s="8"/>
      <c r="H378" s="8"/>
      <c r="I378" s="5"/>
      <c r="J378" s="5"/>
      <c r="K378" s="5"/>
    </row>
    <row r="379" spans="1:11" ht="16">
      <c r="A379" s="151"/>
      <c r="B379" s="8"/>
      <c r="C379" s="8"/>
      <c r="D379" s="8"/>
      <c r="E379" s="40"/>
      <c r="F379" s="8"/>
      <c r="G379" s="8"/>
      <c r="H379" s="8"/>
      <c r="I379" s="5"/>
      <c r="J379" s="5"/>
      <c r="K379" s="5"/>
    </row>
    <row r="380" spans="1:11" ht="16">
      <c r="A380" s="151"/>
      <c r="B380" s="8"/>
      <c r="C380" s="8"/>
      <c r="D380" s="8"/>
      <c r="E380" s="40"/>
      <c r="F380" s="8"/>
      <c r="G380" s="8"/>
      <c r="H380" s="8"/>
      <c r="I380" s="5"/>
      <c r="J380" s="5"/>
      <c r="K380" s="5"/>
    </row>
    <row r="381" spans="1:11" ht="16">
      <c r="A381" s="151"/>
      <c r="B381" s="8"/>
      <c r="C381" s="8"/>
      <c r="D381" s="8"/>
      <c r="E381" s="40"/>
      <c r="F381" s="8"/>
      <c r="G381" s="8"/>
      <c r="H381" s="8"/>
      <c r="I381" s="5"/>
      <c r="J381" s="5"/>
      <c r="K381" s="5"/>
    </row>
    <row r="382" spans="1:11" ht="16">
      <c r="A382" s="151"/>
      <c r="B382" s="8"/>
      <c r="C382" s="8"/>
      <c r="D382" s="8"/>
      <c r="E382" s="40"/>
      <c r="F382" s="8"/>
      <c r="G382" s="8"/>
      <c r="H382" s="8"/>
      <c r="I382" s="5"/>
      <c r="J382" s="5"/>
      <c r="K382" s="5"/>
    </row>
    <row r="383" spans="1:11" ht="16">
      <c r="A383" s="151"/>
      <c r="B383" s="8"/>
      <c r="C383" s="8"/>
      <c r="D383" s="8"/>
      <c r="E383" s="40"/>
      <c r="F383" s="8"/>
      <c r="G383" s="8"/>
      <c r="H383" s="8"/>
      <c r="I383" s="5"/>
      <c r="J383" s="5"/>
      <c r="K383" s="5"/>
    </row>
    <row r="384" spans="1:11" ht="16">
      <c r="A384" s="151"/>
      <c r="B384" s="8"/>
      <c r="C384" s="8"/>
      <c r="D384" s="8"/>
      <c r="E384" s="40"/>
      <c r="F384" s="8"/>
      <c r="G384" s="8"/>
      <c r="H384" s="8"/>
      <c r="I384" s="5"/>
      <c r="J384" s="5"/>
      <c r="K384" s="5"/>
    </row>
    <row r="385" spans="1:11" ht="16">
      <c r="A385" s="151"/>
      <c r="B385" s="8"/>
      <c r="C385" s="8"/>
      <c r="D385" s="8"/>
      <c r="E385" s="40"/>
      <c r="F385" s="8"/>
      <c r="G385" s="8"/>
      <c r="H385" s="8"/>
      <c r="I385" s="5"/>
      <c r="J385" s="5"/>
      <c r="K385" s="5"/>
    </row>
    <row r="386" spans="1:11" ht="16">
      <c r="A386" s="151"/>
      <c r="B386" s="8"/>
      <c r="C386" s="8"/>
      <c r="D386" s="8"/>
      <c r="E386" s="40"/>
      <c r="F386" s="8"/>
      <c r="G386" s="8"/>
      <c r="H386" s="8"/>
      <c r="I386" s="5"/>
      <c r="J386" s="5"/>
      <c r="K386" s="5"/>
    </row>
    <row r="387" spans="1:11" ht="16">
      <c r="A387" s="151"/>
      <c r="B387" s="8"/>
      <c r="C387" s="8"/>
      <c r="D387" s="8"/>
      <c r="E387" s="40"/>
      <c r="F387" s="8"/>
      <c r="G387" s="8"/>
      <c r="H387" s="8"/>
      <c r="I387" s="5"/>
      <c r="J387" s="5"/>
      <c r="K387" s="5"/>
    </row>
    <row r="388" spans="1:11" ht="16">
      <c r="A388" s="151"/>
      <c r="B388" s="8"/>
      <c r="C388" s="8"/>
      <c r="D388" s="8"/>
      <c r="E388" s="40"/>
      <c r="F388" s="8"/>
      <c r="G388" s="8"/>
      <c r="H388" s="8"/>
      <c r="I388" s="5"/>
      <c r="J388" s="5"/>
      <c r="K388" s="5"/>
    </row>
    <row r="389" spans="1:11" ht="16">
      <c r="A389" s="151"/>
      <c r="B389" s="8"/>
      <c r="C389" s="8"/>
      <c r="D389" s="8"/>
      <c r="E389" s="40"/>
      <c r="F389" s="8"/>
      <c r="G389" s="8"/>
      <c r="H389" s="8"/>
      <c r="I389" s="5"/>
      <c r="J389" s="5"/>
      <c r="K389" s="5"/>
    </row>
    <row r="390" spans="1:11" ht="16">
      <c r="A390" s="151"/>
      <c r="B390" s="8"/>
      <c r="C390" s="8"/>
      <c r="D390" s="8"/>
      <c r="E390" s="40"/>
      <c r="F390" s="8"/>
      <c r="G390" s="8"/>
      <c r="H390" s="8"/>
      <c r="I390" s="5"/>
      <c r="J390" s="5"/>
      <c r="K390" s="5"/>
    </row>
    <row r="391" spans="1:11" ht="16">
      <c r="A391" s="151"/>
      <c r="B391" s="8"/>
      <c r="C391" s="8"/>
      <c r="D391" s="8"/>
      <c r="E391" s="40"/>
      <c r="F391" s="8"/>
      <c r="G391" s="8"/>
      <c r="H391" s="8"/>
      <c r="I391" s="5"/>
      <c r="J391" s="5"/>
      <c r="K391" s="5"/>
    </row>
    <row r="392" spans="1:11" ht="16">
      <c r="A392" s="151"/>
      <c r="B392" s="8"/>
      <c r="C392" s="8"/>
      <c r="D392" s="8"/>
      <c r="E392" s="40"/>
      <c r="F392" s="8"/>
      <c r="G392" s="8"/>
      <c r="H392" s="8"/>
      <c r="I392" s="5"/>
      <c r="J392" s="5"/>
      <c r="K392" s="5"/>
    </row>
    <row r="393" spans="1:11" ht="16">
      <c r="A393" s="151"/>
      <c r="B393" s="8"/>
      <c r="C393" s="8"/>
      <c r="D393" s="8"/>
      <c r="E393" s="40"/>
      <c r="F393" s="8"/>
      <c r="G393" s="8"/>
      <c r="H393" s="8"/>
      <c r="I393" s="5"/>
      <c r="J393" s="5"/>
      <c r="K393" s="5"/>
    </row>
    <row r="394" spans="1:11" ht="16">
      <c r="A394" s="151"/>
      <c r="B394" s="8"/>
      <c r="C394" s="8"/>
      <c r="D394" s="8"/>
      <c r="E394" s="40"/>
      <c r="F394" s="8"/>
      <c r="G394" s="8"/>
      <c r="H394" s="8"/>
      <c r="I394" s="5"/>
      <c r="J394" s="5"/>
      <c r="K394" s="5"/>
    </row>
    <row r="395" spans="1:11" ht="16">
      <c r="A395" s="151"/>
      <c r="B395" s="8"/>
      <c r="C395" s="8"/>
      <c r="D395" s="8"/>
      <c r="E395" s="40"/>
      <c r="F395" s="8"/>
      <c r="G395" s="8"/>
      <c r="H395" s="8"/>
      <c r="I395" s="5"/>
      <c r="J395" s="5"/>
      <c r="K395" s="5"/>
    </row>
    <row r="396" spans="1:11" ht="16">
      <c r="A396" s="151"/>
      <c r="B396" s="8"/>
      <c r="C396" s="8"/>
      <c r="D396" s="8"/>
      <c r="E396" s="40"/>
      <c r="F396" s="8"/>
      <c r="G396" s="8"/>
      <c r="H396" s="8"/>
      <c r="I396" s="5"/>
      <c r="J396" s="5"/>
      <c r="K396" s="5"/>
    </row>
    <row r="397" spans="1:11" ht="16">
      <c r="A397" s="151"/>
      <c r="B397" s="8"/>
      <c r="C397" s="8"/>
      <c r="D397" s="8"/>
      <c r="E397" s="40"/>
      <c r="F397" s="8"/>
      <c r="G397" s="8"/>
      <c r="H397" s="8"/>
      <c r="I397" s="5"/>
      <c r="J397" s="5"/>
      <c r="K397" s="5"/>
    </row>
    <row r="398" spans="1:11" ht="16">
      <c r="A398" s="151"/>
      <c r="B398" s="8"/>
      <c r="C398" s="8"/>
      <c r="D398" s="8"/>
      <c r="E398" s="40"/>
      <c r="F398" s="8"/>
      <c r="G398" s="8"/>
      <c r="H398" s="8"/>
      <c r="I398" s="5"/>
      <c r="J398" s="5"/>
      <c r="K398" s="5"/>
    </row>
    <row r="399" spans="1:11" ht="16">
      <c r="A399" s="151"/>
      <c r="B399" s="8"/>
      <c r="C399" s="8"/>
      <c r="D399" s="8"/>
      <c r="E399" s="40"/>
      <c r="F399" s="8"/>
      <c r="G399" s="8"/>
      <c r="H399" s="8"/>
      <c r="I399" s="5"/>
      <c r="J399" s="5"/>
      <c r="K399" s="5"/>
    </row>
    <row r="400" spans="1:11" ht="16">
      <c r="A400" s="151"/>
      <c r="B400" s="8"/>
      <c r="C400" s="8"/>
      <c r="D400" s="8"/>
      <c r="E400" s="40"/>
      <c r="F400" s="8"/>
      <c r="G400" s="8"/>
      <c r="H400" s="8"/>
      <c r="I400" s="5"/>
      <c r="J400" s="5"/>
      <c r="K400" s="5"/>
    </row>
    <row r="401" spans="1:11" ht="16">
      <c r="A401" s="151"/>
      <c r="B401" s="8"/>
      <c r="C401" s="8"/>
      <c r="D401" s="8"/>
      <c r="E401" s="40"/>
      <c r="F401" s="8"/>
      <c r="G401" s="8"/>
      <c r="H401" s="8"/>
      <c r="I401" s="5"/>
      <c r="J401" s="5"/>
      <c r="K401" s="5"/>
    </row>
    <row r="402" spans="1:11" ht="16">
      <c r="A402" s="151"/>
      <c r="B402" s="8"/>
      <c r="C402" s="8"/>
      <c r="D402" s="8"/>
      <c r="E402" s="40"/>
      <c r="F402" s="8"/>
      <c r="G402" s="8"/>
      <c r="H402" s="8"/>
      <c r="I402" s="5"/>
      <c r="J402" s="5"/>
      <c r="K402" s="5"/>
    </row>
    <row r="403" spans="1:11" ht="16">
      <c r="A403" s="151"/>
      <c r="B403" s="8"/>
      <c r="C403" s="8"/>
      <c r="D403" s="8"/>
      <c r="E403" s="40"/>
      <c r="F403" s="8"/>
      <c r="G403" s="8"/>
      <c r="H403" s="8"/>
      <c r="I403" s="5"/>
      <c r="J403" s="5"/>
      <c r="K403" s="5"/>
    </row>
    <row r="404" spans="1:11" ht="16">
      <c r="A404" s="151"/>
      <c r="B404" s="8"/>
      <c r="C404" s="8"/>
      <c r="D404" s="8"/>
      <c r="E404" s="40"/>
      <c r="F404" s="8"/>
      <c r="G404" s="8"/>
      <c r="H404" s="8"/>
      <c r="I404" s="5"/>
      <c r="J404" s="5"/>
      <c r="K404" s="5"/>
    </row>
    <row r="405" spans="1:11" ht="16">
      <c r="A405" s="151"/>
      <c r="B405" s="8"/>
      <c r="C405" s="8"/>
      <c r="D405" s="8"/>
      <c r="E405" s="40"/>
      <c r="F405" s="8"/>
      <c r="G405" s="8"/>
      <c r="H405" s="8"/>
      <c r="I405" s="5"/>
      <c r="J405" s="5"/>
      <c r="K405" s="5"/>
    </row>
    <row r="406" spans="1:11" ht="16">
      <c r="A406" s="151"/>
      <c r="B406" s="8"/>
      <c r="C406" s="8"/>
      <c r="D406" s="8"/>
      <c r="E406" s="40"/>
      <c r="F406" s="8"/>
      <c r="G406" s="8"/>
      <c r="H406" s="8"/>
      <c r="I406" s="5"/>
      <c r="J406" s="5"/>
      <c r="K406" s="5"/>
    </row>
    <row r="407" spans="1:11" ht="16">
      <c r="A407" s="151"/>
      <c r="B407" s="8"/>
      <c r="C407" s="8"/>
      <c r="D407" s="8"/>
      <c r="E407" s="40"/>
      <c r="F407" s="8"/>
      <c r="G407" s="8"/>
      <c r="H407" s="8"/>
      <c r="I407" s="5"/>
      <c r="J407" s="5"/>
      <c r="K407" s="5"/>
    </row>
    <row r="408" spans="1:11" ht="16">
      <c r="A408" s="151"/>
      <c r="B408" s="8"/>
      <c r="C408" s="8"/>
      <c r="D408" s="8"/>
      <c r="E408" s="40"/>
      <c r="F408" s="8"/>
      <c r="G408" s="8"/>
      <c r="H408" s="8"/>
      <c r="I408" s="5"/>
      <c r="J408" s="5"/>
      <c r="K408" s="5"/>
    </row>
    <row r="409" spans="1:11" ht="16">
      <c r="A409" s="151"/>
      <c r="B409" s="8"/>
      <c r="C409" s="8"/>
      <c r="D409" s="8"/>
      <c r="E409" s="40"/>
      <c r="F409" s="8"/>
      <c r="G409" s="8"/>
      <c r="H409" s="8"/>
      <c r="I409" s="5"/>
      <c r="J409" s="5"/>
      <c r="K409" s="5"/>
    </row>
    <row r="410" spans="1:11" ht="16">
      <c r="A410" s="151"/>
      <c r="B410" s="8"/>
      <c r="C410" s="8"/>
      <c r="D410" s="8"/>
      <c r="E410" s="40"/>
      <c r="F410" s="8"/>
      <c r="G410" s="8"/>
      <c r="H410" s="8"/>
      <c r="I410" s="5"/>
      <c r="J410" s="5"/>
      <c r="K410" s="5"/>
    </row>
    <row r="411" spans="1:11" ht="16">
      <c r="A411" s="151"/>
      <c r="B411" s="8"/>
      <c r="C411" s="8"/>
      <c r="D411" s="8"/>
      <c r="E411" s="40"/>
      <c r="F411" s="8"/>
      <c r="G411" s="8"/>
      <c r="H411" s="8"/>
      <c r="I411" s="5"/>
      <c r="J411" s="5"/>
      <c r="K411" s="5"/>
    </row>
    <row r="412" spans="1:11" ht="16">
      <c r="A412" s="151"/>
      <c r="B412" s="8"/>
      <c r="C412" s="8"/>
      <c r="D412" s="8"/>
      <c r="E412" s="40"/>
      <c r="F412" s="8"/>
      <c r="G412" s="8"/>
      <c r="H412" s="8"/>
      <c r="I412" s="5"/>
      <c r="J412" s="5"/>
      <c r="K412" s="5"/>
    </row>
    <row r="413" spans="1:11" ht="16">
      <c r="A413" s="151"/>
      <c r="B413" s="8"/>
      <c r="C413" s="8"/>
      <c r="D413" s="8"/>
      <c r="E413" s="40"/>
      <c r="F413" s="8"/>
      <c r="G413" s="8"/>
      <c r="H413" s="8"/>
      <c r="I413" s="5"/>
      <c r="J413" s="5"/>
      <c r="K413" s="5"/>
    </row>
    <row r="414" spans="1:11" ht="16">
      <c r="A414" s="151"/>
      <c r="B414" s="8"/>
      <c r="C414" s="8"/>
      <c r="D414" s="8"/>
      <c r="E414" s="40"/>
      <c r="F414" s="8"/>
      <c r="G414" s="8"/>
      <c r="H414" s="8"/>
      <c r="I414" s="5"/>
      <c r="J414" s="5"/>
      <c r="K414" s="5"/>
    </row>
    <row r="415" spans="1:11" ht="16">
      <c r="A415" s="151"/>
      <c r="B415" s="8"/>
      <c r="C415" s="8"/>
      <c r="D415" s="8"/>
      <c r="E415" s="40"/>
      <c r="F415" s="8"/>
      <c r="G415" s="8"/>
      <c r="H415" s="8"/>
      <c r="I415" s="5"/>
      <c r="J415" s="5"/>
      <c r="K415" s="5"/>
    </row>
    <row r="416" spans="1:11" ht="16">
      <c r="A416" s="151"/>
      <c r="B416" s="8"/>
      <c r="C416" s="8"/>
      <c r="D416" s="8"/>
      <c r="E416" s="40"/>
      <c r="F416" s="8"/>
      <c r="G416" s="8"/>
      <c r="H416" s="8"/>
      <c r="I416" s="5"/>
      <c r="J416" s="5"/>
      <c r="K416" s="5"/>
    </row>
    <row r="417" spans="1:11" ht="16">
      <c r="A417" s="151"/>
      <c r="B417" s="8"/>
      <c r="C417" s="8"/>
      <c r="D417" s="8"/>
      <c r="E417" s="40"/>
      <c r="F417" s="8"/>
      <c r="G417" s="8"/>
      <c r="H417" s="8"/>
      <c r="I417" s="5"/>
      <c r="J417" s="5"/>
      <c r="K417" s="5"/>
    </row>
    <row r="418" spans="1:11" ht="16">
      <c r="A418" s="151"/>
      <c r="B418" s="8"/>
      <c r="C418" s="8"/>
      <c r="D418" s="8"/>
      <c r="E418" s="40"/>
      <c r="F418" s="8"/>
      <c r="G418" s="8"/>
      <c r="H418" s="8"/>
      <c r="I418" s="5"/>
      <c r="J418" s="5"/>
      <c r="K418" s="5"/>
    </row>
    <row r="419" spans="1:11" ht="16">
      <c r="A419" s="151"/>
      <c r="B419" s="8"/>
      <c r="C419" s="8"/>
      <c r="D419" s="8"/>
      <c r="E419" s="40"/>
      <c r="F419" s="8"/>
      <c r="G419" s="8"/>
      <c r="H419" s="8"/>
      <c r="I419" s="5"/>
      <c r="J419" s="5"/>
      <c r="K419" s="5"/>
    </row>
    <row r="420" spans="1:11" ht="16">
      <c r="A420" s="151"/>
      <c r="B420" s="8"/>
      <c r="C420" s="8"/>
      <c r="D420" s="8"/>
      <c r="E420" s="40"/>
      <c r="F420" s="8"/>
      <c r="G420" s="8"/>
      <c r="H420" s="8"/>
      <c r="I420" s="5"/>
      <c r="J420" s="5"/>
      <c r="K420" s="5"/>
    </row>
    <row r="421" spans="1:11" ht="16">
      <c r="A421" s="151"/>
      <c r="B421" s="8"/>
      <c r="C421" s="8"/>
      <c r="D421" s="8"/>
      <c r="E421" s="40"/>
      <c r="F421" s="8"/>
      <c r="G421" s="8"/>
      <c r="H421" s="8"/>
      <c r="I421" s="5"/>
      <c r="J421" s="5"/>
      <c r="K421" s="5"/>
    </row>
    <row r="422" spans="1:11" ht="16">
      <c r="A422" s="151"/>
      <c r="B422" s="8"/>
      <c r="C422" s="8"/>
      <c r="D422" s="8"/>
      <c r="E422" s="40"/>
      <c r="F422" s="8"/>
      <c r="G422" s="8"/>
      <c r="H422" s="8"/>
      <c r="I422" s="5"/>
      <c r="J422" s="5"/>
      <c r="K422" s="5"/>
    </row>
    <row r="423" spans="1:11" ht="16">
      <c r="A423" s="151"/>
      <c r="B423" s="8"/>
      <c r="C423" s="8"/>
      <c r="D423" s="8"/>
      <c r="E423" s="40"/>
      <c r="F423" s="8"/>
      <c r="G423" s="8"/>
      <c r="H423" s="8"/>
      <c r="I423" s="5"/>
      <c r="J423" s="5"/>
      <c r="K423" s="5"/>
    </row>
    <row r="424" spans="1:11" ht="16">
      <c r="A424" s="151"/>
      <c r="B424" s="8"/>
      <c r="C424" s="8"/>
      <c r="D424" s="8"/>
      <c r="E424" s="40"/>
      <c r="F424" s="8"/>
      <c r="G424" s="8"/>
      <c r="H424" s="8"/>
      <c r="I424" s="5"/>
      <c r="J424" s="5"/>
      <c r="K424" s="5"/>
    </row>
    <row r="425" spans="1:11" ht="16">
      <c r="A425" s="151"/>
      <c r="B425" s="8"/>
      <c r="C425" s="8"/>
      <c r="D425" s="8"/>
      <c r="E425" s="40"/>
      <c r="F425" s="8"/>
      <c r="G425" s="8"/>
      <c r="H425" s="8"/>
      <c r="I425" s="5"/>
      <c r="J425" s="5"/>
      <c r="K425" s="5"/>
    </row>
    <row r="426" spans="1:11" ht="16">
      <c r="A426" s="151"/>
      <c r="B426" s="8"/>
      <c r="C426" s="8"/>
      <c r="D426" s="8"/>
      <c r="E426" s="40"/>
      <c r="F426" s="8"/>
      <c r="G426" s="8"/>
      <c r="H426" s="8"/>
      <c r="I426" s="5"/>
      <c r="J426" s="5"/>
      <c r="K426" s="5"/>
    </row>
    <row r="427" spans="1:11" ht="16">
      <c r="A427" s="151"/>
      <c r="B427" s="8"/>
      <c r="C427" s="8"/>
      <c r="D427" s="8"/>
      <c r="E427" s="40"/>
      <c r="F427" s="8"/>
      <c r="G427" s="8"/>
      <c r="H427" s="8"/>
      <c r="I427" s="5"/>
      <c r="J427" s="5"/>
      <c r="K427" s="5"/>
    </row>
    <row r="428" spans="1:11" ht="16">
      <c r="A428" s="151"/>
      <c r="B428" s="8"/>
      <c r="C428" s="8"/>
      <c r="D428" s="8"/>
      <c r="E428" s="40"/>
      <c r="F428" s="8"/>
      <c r="G428" s="8"/>
      <c r="H428" s="8"/>
      <c r="I428" s="5"/>
      <c r="J428" s="5"/>
      <c r="K428" s="5"/>
    </row>
    <row r="429" spans="1:11" ht="16">
      <c r="A429" s="151"/>
      <c r="B429" s="8"/>
      <c r="C429" s="8"/>
      <c r="D429" s="8"/>
      <c r="E429" s="40"/>
      <c r="F429" s="8"/>
      <c r="G429" s="8"/>
      <c r="H429" s="8"/>
      <c r="I429" s="5"/>
      <c r="J429" s="5"/>
      <c r="K429" s="5"/>
    </row>
    <row r="430" spans="1:11" ht="16">
      <c r="A430" s="151"/>
      <c r="B430" s="8"/>
      <c r="C430" s="8"/>
      <c r="D430" s="8"/>
      <c r="E430" s="40"/>
      <c r="F430" s="8"/>
      <c r="G430" s="8"/>
      <c r="H430" s="8"/>
      <c r="I430" s="5"/>
      <c r="J430" s="5"/>
      <c r="K430" s="5"/>
    </row>
    <row r="431" spans="1:11" ht="16">
      <c r="A431" s="151"/>
      <c r="B431" s="8"/>
      <c r="C431" s="8"/>
      <c r="D431" s="8"/>
      <c r="E431" s="40"/>
      <c r="F431" s="8"/>
      <c r="G431" s="8"/>
      <c r="H431" s="8"/>
      <c r="I431" s="5"/>
      <c r="J431" s="5"/>
      <c r="K431" s="5"/>
    </row>
    <row r="432" spans="1:11" ht="16">
      <c r="A432" s="151"/>
      <c r="B432" s="8"/>
      <c r="C432" s="8"/>
      <c r="D432" s="8"/>
      <c r="E432" s="40"/>
      <c r="F432" s="8"/>
      <c r="G432" s="8"/>
      <c r="H432" s="8"/>
      <c r="I432" s="5"/>
      <c r="J432" s="5"/>
      <c r="K432" s="5"/>
    </row>
    <row r="433" spans="1:11" ht="16">
      <c r="A433" s="151"/>
      <c r="B433" s="8"/>
      <c r="C433" s="8"/>
      <c r="D433" s="8"/>
      <c r="E433" s="40"/>
      <c r="F433" s="8"/>
      <c r="G433" s="8"/>
      <c r="H433" s="8"/>
      <c r="I433" s="5"/>
      <c r="J433" s="5"/>
      <c r="K433" s="5"/>
    </row>
    <row r="434" spans="1:11" ht="16">
      <c r="A434" s="151"/>
      <c r="B434" s="8"/>
      <c r="C434" s="8"/>
      <c r="D434" s="8"/>
      <c r="E434" s="40"/>
      <c r="F434" s="8"/>
      <c r="G434" s="8"/>
      <c r="H434" s="8"/>
      <c r="I434" s="5"/>
      <c r="J434" s="5"/>
      <c r="K434" s="5"/>
    </row>
    <row r="435" spans="1:11" ht="16">
      <c r="A435" s="151"/>
      <c r="B435" s="8"/>
      <c r="C435" s="8"/>
      <c r="D435" s="8"/>
      <c r="E435" s="40"/>
      <c r="F435" s="8"/>
      <c r="G435" s="8"/>
      <c r="H435" s="8"/>
      <c r="I435" s="5"/>
      <c r="J435" s="5"/>
      <c r="K435" s="5"/>
    </row>
    <row r="436" spans="1:11" ht="16">
      <c r="A436" s="151"/>
      <c r="B436" s="8"/>
      <c r="C436" s="8"/>
      <c r="D436" s="8"/>
      <c r="E436" s="40"/>
      <c r="F436" s="8"/>
      <c r="G436" s="8"/>
      <c r="H436" s="8"/>
      <c r="I436" s="5"/>
      <c r="J436" s="5"/>
      <c r="K436" s="5"/>
    </row>
    <row r="437" spans="1:11" ht="16">
      <c r="A437" s="151"/>
      <c r="B437" s="8"/>
      <c r="C437" s="8"/>
      <c r="D437" s="8"/>
      <c r="E437" s="40"/>
      <c r="F437" s="8"/>
      <c r="G437" s="8"/>
      <c r="H437" s="8"/>
      <c r="I437" s="5"/>
      <c r="J437" s="5"/>
      <c r="K437" s="5"/>
    </row>
    <row r="438" spans="1:11" ht="16">
      <c r="A438" s="151"/>
      <c r="B438" s="8"/>
      <c r="C438" s="8"/>
      <c r="D438" s="8"/>
      <c r="E438" s="40"/>
      <c r="F438" s="8"/>
      <c r="G438" s="8"/>
      <c r="H438" s="8"/>
      <c r="I438" s="5"/>
      <c r="J438" s="5"/>
      <c r="K438" s="5"/>
    </row>
    <row r="439" spans="1:11" ht="16">
      <c r="A439" s="151"/>
      <c r="B439" s="8"/>
      <c r="C439" s="8"/>
      <c r="D439" s="8"/>
      <c r="E439" s="40"/>
      <c r="F439" s="8"/>
      <c r="G439" s="8"/>
      <c r="H439" s="8"/>
      <c r="I439" s="5"/>
      <c r="J439" s="5"/>
      <c r="K439" s="5"/>
    </row>
    <row r="440" spans="1:11" ht="16">
      <c r="A440" s="151"/>
      <c r="B440" s="8"/>
      <c r="C440" s="8"/>
      <c r="D440" s="8"/>
      <c r="E440" s="40"/>
      <c r="F440" s="8"/>
      <c r="G440" s="8"/>
      <c r="H440" s="8"/>
      <c r="I440" s="5"/>
      <c r="J440" s="5"/>
      <c r="K440" s="5"/>
    </row>
    <row r="441" spans="1:11" ht="16">
      <c r="A441" s="151"/>
      <c r="B441" s="8"/>
      <c r="C441" s="8"/>
      <c r="D441" s="8"/>
      <c r="E441" s="40"/>
      <c r="F441" s="8"/>
      <c r="G441" s="8"/>
      <c r="H441" s="8"/>
      <c r="I441" s="5"/>
      <c r="J441" s="5"/>
      <c r="K441" s="5"/>
    </row>
    <row r="442" spans="1:11" ht="16">
      <c r="A442" s="151"/>
      <c r="B442" s="8"/>
      <c r="C442" s="8"/>
      <c r="D442" s="8"/>
      <c r="E442" s="40"/>
      <c r="F442" s="8"/>
      <c r="G442" s="8"/>
      <c r="H442" s="8"/>
      <c r="I442" s="5"/>
      <c r="J442" s="5"/>
      <c r="K442" s="5"/>
    </row>
    <row r="443" spans="1:11" ht="16">
      <c r="A443" s="151"/>
      <c r="B443" s="8"/>
      <c r="C443" s="8"/>
      <c r="D443" s="8"/>
      <c r="E443" s="40"/>
      <c r="F443" s="8"/>
      <c r="G443" s="8"/>
      <c r="H443" s="8"/>
      <c r="I443" s="5"/>
      <c r="J443" s="5"/>
      <c r="K443" s="5"/>
    </row>
    <row r="444" spans="1:11" ht="16">
      <c r="A444" s="151"/>
      <c r="B444" s="8"/>
      <c r="C444" s="8"/>
      <c r="D444" s="8"/>
      <c r="E444" s="40"/>
      <c r="F444" s="8"/>
      <c r="G444" s="8"/>
      <c r="H444" s="8"/>
      <c r="I444" s="5"/>
      <c r="J444" s="5"/>
      <c r="K444" s="5"/>
    </row>
    <row r="445" spans="1:11" ht="16">
      <c r="A445" s="151"/>
      <c r="B445" s="8"/>
      <c r="C445" s="8"/>
      <c r="D445" s="8"/>
      <c r="E445" s="40"/>
      <c r="F445" s="8"/>
      <c r="G445" s="8"/>
      <c r="H445" s="8"/>
      <c r="I445" s="5"/>
      <c r="J445" s="5"/>
      <c r="K445" s="5"/>
    </row>
    <row r="446" spans="1:11" ht="16">
      <c r="A446" s="151"/>
      <c r="B446" s="8"/>
      <c r="C446" s="8"/>
      <c r="D446" s="8"/>
      <c r="E446" s="40"/>
      <c r="F446" s="8"/>
      <c r="G446" s="8"/>
      <c r="H446" s="8"/>
      <c r="I446" s="5"/>
      <c r="J446" s="5"/>
      <c r="K446" s="5"/>
    </row>
    <row r="447" spans="1:11" ht="16">
      <c r="A447" s="151"/>
      <c r="B447" s="8"/>
      <c r="C447" s="8"/>
      <c r="D447" s="8"/>
      <c r="E447" s="40"/>
      <c r="F447" s="8"/>
      <c r="G447" s="8"/>
      <c r="H447" s="8"/>
      <c r="I447" s="5"/>
      <c r="J447" s="5"/>
      <c r="K447" s="5"/>
    </row>
    <row r="448" spans="1:11" ht="16">
      <c r="A448" s="151"/>
      <c r="B448" s="8"/>
      <c r="C448" s="8"/>
      <c r="D448" s="8"/>
      <c r="E448" s="40"/>
      <c r="F448" s="8"/>
      <c r="G448" s="8"/>
      <c r="H448" s="8"/>
      <c r="I448" s="5"/>
      <c r="J448" s="5"/>
      <c r="K448" s="5"/>
    </row>
    <row r="449" spans="1:11" ht="16">
      <c r="A449" s="151"/>
      <c r="B449" s="8"/>
      <c r="C449" s="8"/>
      <c r="D449" s="8"/>
      <c r="E449" s="40"/>
      <c r="F449" s="8"/>
      <c r="G449" s="8"/>
      <c r="H449" s="8"/>
      <c r="I449" s="5"/>
      <c r="J449" s="5"/>
      <c r="K449" s="5"/>
    </row>
    <row r="450" spans="1:11" ht="16">
      <c r="A450" s="151"/>
      <c r="B450" s="8"/>
      <c r="C450" s="8"/>
      <c r="D450" s="8"/>
      <c r="E450" s="40"/>
      <c r="F450" s="8"/>
      <c r="G450" s="8"/>
      <c r="H450" s="8"/>
      <c r="I450" s="5"/>
      <c r="J450" s="5"/>
      <c r="K450" s="5"/>
    </row>
    <row r="451" spans="1:11" ht="16">
      <c r="A451" s="151"/>
      <c r="B451" s="8"/>
      <c r="C451" s="8"/>
      <c r="D451" s="8"/>
      <c r="E451" s="40"/>
      <c r="F451" s="8"/>
      <c r="G451" s="8"/>
      <c r="H451" s="8"/>
      <c r="I451" s="5"/>
      <c r="J451" s="5"/>
      <c r="K451" s="5"/>
    </row>
    <row r="452" spans="1:11" ht="16">
      <c r="A452" s="151"/>
      <c r="B452" s="8"/>
      <c r="C452" s="8"/>
      <c r="D452" s="8"/>
      <c r="E452" s="40"/>
      <c r="F452" s="8"/>
      <c r="G452" s="8"/>
      <c r="H452" s="8"/>
      <c r="I452" s="5"/>
      <c r="J452" s="5"/>
      <c r="K452" s="5"/>
    </row>
    <row r="453" spans="1:11" ht="16">
      <c r="A453" s="151"/>
      <c r="B453" s="8"/>
      <c r="C453" s="8"/>
      <c r="D453" s="8"/>
      <c r="E453" s="40"/>
      <c r="F453" s="8"/>
      <c r="G453" s="8"/>
      <c r="H453" s="8"/>
      <c r="I453" s="5"/>
      <c r="J453" s="5"/>
      <c r="K453" s="5"/>
    </row>
    <row r="454" spans="1:11" ht="16">
      <c r="A454" s="151"/>
      <c r="B454" s="8"/>
      <c r="C454" s="8"/>
      <c r="D454" s="8"/>
      <c r="E454" s="40"/>
      <c r="F454" s="8"/>
      <c r="G454" s="8"/>
      <c r="H454" s="8"/>
      <c r="I454" s="5"/>
      <c r="J454" s="5"/>
      <c r="K454" s="5"/>
    </row>
    <row r="455" spans="1:11" ht="16">
      <c r="A455" s="151"/>
      <c r="B455" s="8"/>
      <c r="C455" s="8"/>
      <c r="D455" s="8"/>
      <c r="E455" s="40"/>
      <c r="F455" s="8"/>
      <c r="G455" s="8"/>
      <c r="H455" s="8"/>
      <c r="I455" s="5"/>
      <c r="J455" s="5"/>
      <c r="K455" s="5"/>
    </row>
    <row r="456" spans="1:11" ht="16">
      <c r="A456" s="151"/>
      <c r="B456" s="8"/>
      <c r="C456" s="8"/>
      <c r="D456" s="8"/>
      <c r="E456" s="40"/>
      <c r="F456" s="8"/>
      <c r="G456" s="8"/>
      <c r="H456" s="8"/>
      <c r="I456" s="5"/>
      <c r="J456" s="5"/>
      <c r="K456" s="5"/>
    </row>
    <row r="457" spans="1:11" ht="16">
      <c r="A457" s="151"/>
      <c r="B457" s="8"/>
      <c r="C457" s="8"/>
      <c r="D457" s="8"/>
      <c r="E457" s="40"/>
      <c r="F457" s="8"/>
      <c r="G457" s="8"/>
      <c r="H457" s="8"/>
      <c r="I457" s="5"/>
      <c r="J457" s="5"/>
      <c r="K457" s="5"/>
    </row>
    <row r="458" spans="1:11" ht="16">
      <c r="A458" s="151"/>
      <c r="B458" s="8"/>
      <c r="C458" s="8"/>
      <c r="D458" s="8"/>
      <c r="E458" s="40"/>
      <c r="F458" s="8"/>
      <c r="G458" s="8"/>
      <c r="H458" s="8"/>
      <c r="I458" s="5"/>
      <c r="J458" s="5"/>
      <c r="K458" s="5"/>
    </row>
    <row r="459" spans="1:11" ht="16">
      <c r="A459" s="151"/>
      <c r="B459" s="8"/>
      <c r="C459" s="8"/>
      <c r="D459" s="8"/>
      <c r="E459" s="40"/>
      <c r="F459" s="8"/>
      <c r="G459" s="8"/>
      <c r="H459" s="8"/>
      <c r="I459" s="5"/>
      <c r="J459" s="5"/>
      <c r="K459" s="5"/>
    </row>
    <row r="460" spans="1:11" ht="16">
      <c r="A460" s="151"/>
      <c r="B460" s="8"/>
      <c r="C460" s="8"/>
      <c r="D460" s="8"/>
      <c r="E460" s="40"/>
      <c r="F460" s="8"/>
      <c r="G460" s="8"/>
      <c r="H460" s="8"/>
      <c r="I460" s="5"/>
      <c r="J460" s="5"/>
      <c r="K460" s="5"/>
    </row>
    <row r="461" spans="1:11" ht="16">
      <c r="A461" s="151"/>
      <c r="B461" s="8"/>
      <c r="C461" s="8"/>
      <c r="D461" s="8"/>
      <c r="E461" s="40"/>
      <c r="F461" s="8"/>
      <c r="G461" s="8"/>
      <c r="H461" s="8"/>
      <c r="I461" s="5"/>
      <c r="J461" s="5"/>
      <c r="K461" s="5"/>
    </row>
    <row r="462" spans="1:11" ht="16">
      <c r="A462" s="151"/>
      <c r="B462" s="8"/>
      <c r="C462" s="8"/>
      <c r="D462" s="8"/>
      <c r="E462" s="40"/>
      <c r="F462" s="8"/>
      <c r="G462" s="8"/>
      <c r="H462" s="8"/>
      <c r="I462" s="5"/>
      <c r="J462" s="5"/>
      <c r="K462" s="5"/>
    </row>
    <row r="463" spans="1:11" ht="16">
      <c r="A463" s="151"/>
      <c r="B463" s="8"/>
      <c r="C463" s="8"/>
      <c r="D463" s="8"/>
      <c r="E463" s="40"/>
      <c r="F463" s="8"/>
      <c r="G463" s="8"/>
      <c r="H463" s="8"/>
      <c r="I463" s="5"/>
      <c r="J463" s="5"/>
      <c r="K463" s="5"/>
    </row>
    <row r="464" spans="1:11" ht="16">
      <c r="A464" s="151"/>
      <c r="B464" s="8"/>
      <c r="C464" s="8"/>
      <c r="D464" s="8"/>
      <c r="E464" s="40"/>
      <c r="F464" s="8"/>
      <c r="G464" s="8"/>
      <c r="H464" s="8"/>
      <c r="I464" s="5"/>
      <c r="J464" s="5"/>
      <c r="K464" s="5"/>
    </row>
    <row r="465" spans="1:11" ht="16">
      <c r="A465" s="151"/>
      <c r="B465" s="8"/>
      <c r="C465" s="8"/>
      <c r="D465" s="8"/>
      <c r="E465" s="40"/>
      <c r="F465" s="8"/>
      <c r="G465" s="8"/>
      <c r="H465" s="8"/>
      <c r="I465" s="5"/>
      <c r="J465" s="5"/>
      <c r="K465" s="5"/>
    </row>
    <row r="466" spans="1:11" ht="16">
      <c r="A466" s="151"/>
      <c r="B466" s="8"/>
      <c r="C466" s="8"/>
      <c r="D466" s="8"/>
      <c r="E466" s="40"/>
      <c r="F466" s="8"/>
      <c r="G466" s="8"/>
      <c r="H466" s="8"/>
      <c r="I466" s="5"/>
      <c r="J466" s="5"/>
      <c r="K466" s="5"/>
    </row>
    <row r="467" spans="1:11" ht="16">
      <c r="A467" s="151"/>
      <c r="B467" s="8"/>
      <c r="C467" s="8"/>
      <c r="D467" s="8"/>
      <c r="E467" s="40"/>
      <c r="F467" s="8"/>
      <c r="G467" s="8"/>
      <c r="H467" s="8"/>
      <c r="I467" s="5"/>
      <c r="J467" s="5"/>
      <c r="K467" s="5"/>
    </row>
    <row r="468" spans="1:11" ht="16">
      <c r="A468" s="151"/>
      <c r="B468" s="8"/>
      <c r="C468" s="8"/>
      <c r="D468" s="8"/>
      <c r="E468" s="40"/>
      <c r="F468" s="8"/>
      <c r="G468" s="8"/>
      <c r="H468" s="8"/>
      <c r="I468" s="5"/>
      <c r="J468" s="5"/>
      <c r="K468" s="5"/>
    </row>
    <row r="469" spans="1:11" ht="16">
      <c r="A469" s="151"/>
      <c r="B469" s="8"/>
      <c r="C469" s="8"/>
      <c r="D469" s="8"/>
      <c r="E469" s="40"/>
      <c r="F469" s="8"/>
      <c r="G469" s="8"/>
      <c r="H469" s="8"/>
      <c r="I469" s="5"/>
      <c r="J469" s="5"/>
      <c r="K469" s="5"/>
    </row>
    <row r="470" spans="1:11" ht="16">
      <c r="A470" s="151"/>
      <c r="B470" s="8"/>
      <c r="C470" s="8"/>
      <c r="D470" s="8"/>
      <c r="E470" s="40"/>
      <c r="F470" s="8"/>
      <c r="G470" s="8"/>
      <c r="H470" s="8"/>
      <c r="I470" s="5"/>
      <c r="J470" s="5"/>
      <c r="K470" s="5"/>
    </row>
    <row r="471" spans="1:11" ht="16">
      <c r="A471" s="151"/>
      <c r="B471" s="8"/>
      <c r="C471" s="8"/>
      <c r="D471" s="8"/>
      <c r="E471" s="40"/>
      <c r="F471" s="8"/>
      <c r="G471" s="8"/>
      <c r="H471" s="8"/>
      <c r="I471" s="5"/>
      <c r="J471" s="5"/>
      <c r="K471" s="5"/>
    </row>
    <row r="472" spans="1:11" ht="16">
      <c r="A472" s="151"/>
      <c r="B472" s="8"/>
      <c r="C472" s="8"/>
      <c r="D472" s="8"/>
      <c r="E472" s="40"/>
      <c r="F472" s="8"/>
      <c r="G472" s="8"/>
      <c r="H472" s="8"/>
      <c r="I472" s="5"/>
      <c r="J472" s="5"/>
      <c r="K472" s="5"/>
    </row>
    <row r="473" spans="1:11" ht="16">
      <c r="A473" s="151"/>
      <c r="B473" s="8"/>
      <c r="C473" s="8"/>
      <c r="D473" s="8"/>
      <c r="E473" s="40"/>
      <c r="F473" s="8"/>
      <c r="G473" s="8"/>
      <c r="H473" s="8"/>
      <c r="I473" s="5"/>
      <c r="J473" s="5"/>
      <c r="K473" s="5"/>
    </row>
    <row r="474" spans="1:11" ht="16">
      <c r="A474" s="151"/>
      <c r="B474" s="8"/>
      <c r="C474" s="8"/>
      <c r="D474" s="8"/>
      <c r="E474" s="40"/>
      <c r="F474" s="8"/>
      <c r="G474" s="8"/>
      <c r="H474" s="8"/>
      <c r="I474" s="5"/>
      <c r="J474" s="5"/>
      <c r="K474" s="5"/>
    </row>
    <row r="475" spans="1:11" ht="16">
      <c r="A475" s="151"/>
      <c r="B475" s="8"/>
      <c r="C475" s="8"/>
      <c r="D475" s="8"/>
      <c r="E475" s="40"/>
      <c r="F475" s="8"/>
      <c r="G475" s="8"/>
      <c r="H475" s="8"/>
      <c r="I475" s="5"/>
      <c r="J475" s="5"/>
      <c r="K475" s="5"/>
    </row>
    <row r="476" spans="1:11" ht="16">
      <c r="A476" s="151"/>
      <c r="B476" s="8"/>
      <c r="C476" s="8"/>
      <c r="D476" s="8"/>
      <c r="E476" s="40"/>
      <c r="F476" s="8"/>
      <c r="G476" s="8"/>
      <c r="H476" s="8"/>
      <c r="I476" s="5"/>
      <c r="J476" s="5"/>
      <c r="K476" s="5"/>
    </row>
    <row r="477" spans="1:11" ht="16">
      <c r="A477" s="151"/>
      <c r="B477" s="8"/>
      <c r="C477" s="8"/>
      <c r="D477" s="8"/>
      <c r="E477" s="40"/>
      <c r="F477" s="8"/>
      <c r="G477" s="8"/>
      <c r="H477" s="8"/>
      <c r="I477" s="5"/>
      <c r="J477" s="5"/>
      <c r="K477" s="5"/>
    </row>
    <row r="478" spans="1:11" ht="16">
      <c r="A478" s="151"/>
      <c r="B478" s="8"/>
      <c r="C478" s="8"/>
      <c r="D478" s="8"/>
      <c r="E478" s="40"/>
      <c r="F478" s="8"/>
      <c r="G478" s="8"/>
      <c r="H478" s="8"/>
      <c r="I478" s="5"/>
      <c r="J478" s="5"/>
      <c r="K478" s="5"/>
    </row>
    <row r="479" spans="1:11" ht="16">
      <c r="A479" s="151"/>
      <c r="B479" s="8"/>
      <c r="C479" s="8"/>
      <c r="D479" s="8"/>
      <c r="E479" s="40"/>
      <c r="F479" s="8"/>
      <c r="G479" s="8"/>
      <c r="H479" s="8"/>
      <c r="I479" s="5"/>
      <c r="J479" s="5"/>
      <c r="K479" s="5"/>
    </row>
    <row r="480" spans="1:11" ht="16">
      <c r="A480" s="151"/>
      <c r="B480" s="8"/>
      <c r="C480" s="8"/>
      <c r="D480" s="8"/>
      <c r="E480" s="40"/>
      <c r="F480" s="8"/>
      <c r="G480" s="8"/>
      <c r="H480" s="8"/>
      <c r="I480" s="5"/>
      <c r="J480" s="5"/>
      <c r="K480" s="5"/>
    </row>
    <row r="481" spans="1:11" ht="16">
      <c r="A481" s="151"/>
      <c r="B481" s="8"/>
      <c r="C481" s="8"/>
      <c r="D481" s="8"/>
      <c r="E481" s="40"/>
      <c r="F481" s="8"/>
      <c r="G481" s="8"/>
      <c r="H481" s="8"/>
      <c r="I481" s="5"/>
      <c r="J481" s="5"/>
      <c r="K481" s="5"/>
    </row>
    <row r="482" spans="1:11" ht="16">
      <c r="A482" s="151"/>
      <c r="B482" s="8"/>
      <c r="C482" s="8"/>
      <c r="D482" s="8"/>
      <c r="E482" s="40"/>
      <c r="F482" s="8"/>
      <c r="G482" s="8"/>
      <c r="H482" s="8"/>
      <c r="I482" s="5"/>
      <c r="J482" s="5"/>
      <c r="K482" s="5"/>
    </row>
    <row r="483" spans="1:11" ht="16">
      <c r="A483" s="151"/>
      <c r="B483" s="8"/>
      <c r="C483" s="8"/>
      <c r="D483" s="8"/>
      <c r="E483" s="40"/>
      <c r="F483" s="8"/>
      <c r="G483" s="8"/>
      <c r="H483" s="8"/>
      <c r="I483" s="5"/>
      <c r="J483" s="5"/>
      <c r="K483" s="5"/>
    </row>
    <row r="484" spans="1:11" ht="16">
      <c r="A484" s="151"/>
      <c r="B484" s="8"/>
      <c r="C484" s="8"/>
      <c r="D484" s="8"/>
      <c r="E484" s="40"/>
      <c r="F484" s="8"/>
      <c r="G484" s="8"/>
      <c r="H484" s="8"/>
      <c r="I484" s="5"/>
      <c r="J484" s="5"/>
      <c r="K484" s="5"/>
    </row>
    <row r="485" spans="1:11" ht="16">
      <c r="A485" s="151"/>
      <c r="B485" s="8"/>
      <c r="C485" s="8"/>
      <c r="D485" s="8"/>
      <c r="E485" s="40"/>
      <c r="F485" s="8"/>
      <c r="G485" s="8"/>
      <c r="H485" s="8"/>
      <c r="I485" s="5"/>
      <c r="J485" s="5"/>
      <c r="K485" s="5"/>
    </row>
    <row r="486" spans="1:11" ht="16">
      <c r="A486" s="151"/>
      <c r="B486" s="8"/>
      <c r="C486" s="8"/>
      <c r="D486" s="8"/>
      <c r="E486" s="40"/>
      <c r="F486" s="8"/>
      <c r="G486" s="8"/>
      <c r="H486" s="8"/>
      <c r="I486" s="5"/>
      <c r="J486" s="5"/>
      <c r="K486" s="5"/>
    </row>
    <row r="487" spans="1:11" ht="16">
      <c r="A487" s="151"/>
      <c r="B487" s="8"/>
      <c r="C487" s="8"/>
      <c r="D487" s="8"/>
      <c r="E487" s="40"/>
      <c r="F487" s="8"/>
      <c r="G487" s="8"/>
      <c r="H487" s="8"/>
      <c r="I487" s="5"/>
      <c r="J487" s="5"/>
      <c r="K487" s="5"/>
    </row>
    <row r="488" spans="1:11" ht="16">
      <c r="A488" s="151"/>
      <c r="B488" s="8"/>
      <c r="C488" s="8"/>
      <c r="D488" s="8"/>
      <c r="E488" s="40"/>
      <c r="F488" s="8"/>
      <c r="G488" s="8"/>
      <c r="H488" s="8"/>
      <c r="I488" s="5"/>
      <c r="J488" s="5"/>
      <c r="K488" s="5"/>
    </row>
    <row r="489" spans="1:11" ht="16">
      <c r="A489" s="151"/>
      <c r="B489" s="8"/>
      <c r="C489" s="8"/>
      <c r="D489" s="8"/>
      <c r="E489" s="40"/>
      <c r="F489" s="8"/>
      <c r="G489" s="8"/>
      <c r="H489" s="8"/>
      <c r="I489" s="5"/>
      <c r="J489" s="5"/>
      <c r="K489" s="5"/>
    </row>
    <row r="490" spans="1:11" ht="16">
      <c r="A490" s="151"/>
      <c r="B490" s="8"/>
      <c r="C490" s="8"/>
      <c r="D490" s="8"/>
      <c r="E490" s="40"/>
      <c r="F490" s="8"/>
      <c r="G490" s="8"/>
      <c r="H490" s="8"/>
      <c r="I490" s="5"/>
      <c r="J490" s="5"/>
      <c r="K490" s="5"/>
    </row>
    <row r="491" spans="1:11" ht="16">
      <c r="A491" s="151"/>
      <c r="B491" s="8"/>
      <c r="C491" s="8"/>
      <c r="D491" s="8"/>
      <c r="E491" s="40"/>
      <c r="F491" s="8"/>
      <c r="G491" s="8"/>
      <c r="H491" s="8"/>
      <c r="I491" s="5"/>
      <c r="J491" s="5"/>
      <c r="K491" s="5"/>
    </row>
    <row r="492" spans="1:11" ht="16">
      <c r="A492" s="151"/>
      <c r="B492" s="8"/>
      <c r="C492" s="8"/>
      <c r="D492" s="8"/>
      <c r="E492" s="40"/>
      <c r="F492" s="8"/>
      <c r="G492" s="8"/>
      <c r="H492" s="8"/>
      <c r="I492" s="5"/>
      <c r="J492" s="5"/>
      <c r="K492" s="5"/>
    </row>
    <row r="493" spans="1:11" ht="16">
      <c r="A493" s="151"/>
      <c r="B493" s="8"/>
      <c r="C493" s="8"/>
      <c r="D493" s="8"/>
      <c r="E493" s="40"/>
      <c r="F493" s="8"/>
      <c r="G493" s="8"/>
      <c r="H493" s="8"/>
      <c r="I493" s="5"/>
      <c r="J493" s="5"/>
      <c r="K493" s="5"/>
    </row>
    <row r="494" spans="1:11" ht="16">
      <c r="A494" s="151"/>
      <c r="B494" s="8"/>
      <c r="C494" s="8"/>
      <c r="D494" s="8"/>
      <c r="E494" s="40"/>
      <c r="F494" s="8"/>
      <c r="G494" s="8"/>
      <c r="H494" s="8"/>
      <c r="I494" s="5"/>
      <c r="J494" s="5"/>
      <c r="K494" s="5"/>
    </row>
    <row r="495" spans="1:11" ht="16">
      <c r="A495" s="151"/>
      <c r="B495" s="8"/>
      <c r="C495" s="8"/>
      <c r="D495" s="8"/>
      <c r="E495" s="40"/>
      <c r="F495" s="8"/>
      <c r="G495" s="8"/>
      <c r="H495" s="8"/>
      <c r="I495" s="5"/>
      <c r="J495" s="5"/>
      <c r="K495" s="5"/>
    </row>
    <row r="496" spans="1:11" ht="16">
      <c r="A496" s="151"/>
      <c r="B496" s="8"/>
      <c r="C496" s="8"/>
      <c r="D496" s="8"/>
      <c r="E496" s="40"/>
      <c r="F496" s="8"/>
      <c r="G496" s="8"/>
      <c r="H496" s="8"/>
      <c r="I496" s="5"/>
      <c r="J496" s="5"/>
      <c r="K496" s="5"/>
    </row>
    <row r="497" spans="1:11" ht="16">
      <c r="A497" s="151"/>
      <c r="B497" s="8"/>
      <c r="C497" s="8"/>
      <c r="D497" s="8"/>
      <c r="E497" s="40"/>
      <c r="F497" s="8"/>
      <c r="G497" s="8"/>
      <c r="H497" s="8"/>
      <c r="I497" s="5"/>
      <c r="J497" s="5"/>
      <c r="K497" s="5"/>
    </row>
    <row r="498" spans="1:11" ht="16">
      <c r="A498" s="151"/>
      <c r="B498" s="8"/>
      <c r="C498" s="8"/>
      <c r="D498" s="8"/>
      <c r="E498" s="40"/>
      <c r="F498" s="8"/>
      <c r="G498" s="8"/>
      <c r="H498" s="8"/>
      <c r="I498" s="5"/>
      <c r="J498" s="5"/>
      <c r="K498" s="5"/>
    </row>
    <row r="499" spans="1:11" ht="16">
      <c r="A499" s="151"/>
      <c r="B499" s="8"/>
      <c r="C499" s="8"/>
      <c r="D499" s="8"/>
      <c r="E499" s="40"/>
      <c r="F499" s="8"/>
      <c r="G499" s="8"/>
      <c r="H499" s="8"/>
      <c r="I499" s="5"/>
      <c r="J499" s="5"/>
      <c r="K499" s="5"/>
    </row>
    <row r="500" spans="1:11" ht="16">
      <c r="A500" s="151"/>
      <c r="B500" s="8"/>
      <c r="C500" s="8"/>
      <c r="D500" s="8"/>
      <c r="E500" s="40"/>
      <c r="F500" s="8"/>
      <c r="G500" s="8"/>
      <c r="H500" s="8"/>
      <c r="I500" s="5"/>
      <c r="J500" s="5"/>
      <c r="K500" s="5"/>
    </row>
    <row r="501" spans="1:11" ht="16">
      <c r="A501" s="151"/>
      <c r="B501" s="8"/>
      <c r="C501" s="8"/>
      <c r="D501" s="8"/>
      <c r="E501" s="40"/>
      <c r="F501" s="8"/>
      <c r="G501" s="8"/>
      <c r="H501" s="8"/>
      <c r="I501" s="5"/>
      <c r="J501" s="5"/>
      <c r="K501" s="5"/>
    </row>
    <row r="502" spans="1:11" ht="16">
      <c r="A502" s="151"/>
      <c r="B502" s="8"/>
      <c r="C502" s="8"/>
      <c r="D502" s="8"/>
      <c r="E502" s="40"/>
      <c r="F502" s="8"/>
      <c r="G502" s="8"/>
      <c r="H502" s="8"/>
      <c r="I502" s="5"/>
      <c r="J502" s="5"/>
      <c r="K502" s="5"/>
    </row>
    <row r="503" spans="1:11" ht="16">
      <c r="A503" s="151"/>
      <c r="B503" s="8"/>
      <c r="C503" s="8"/>
      <c r="D503" s="8"/>
      <c r="E503" s="40"/>
      <c r="F503" s="8"/>
      <c r="G503" s="8"/>
      <c r="H503" s="8"/>
      <c r="I503" s="5"/>
      <c r="J503" s="5"/>
      <c r="K503" s="5"/>
    </row>
    <row r="504" spans="1:11" ht="16">
      <c r="A504" s="151"/>
      <c r="B504" s="8"/>
      <c r="C504" s="8"/>
      <c r="D504" s="8"/>
      <c r="E504" s="40"/>
      <c r="F504" s="8"/>
      <c r="G504" s="8"/>
      <c r="H504" s="8"/>
      <c r="I504" s="5"/>
      <c r="J504" s="5"/>
      <c r="K504" s="5"/>
    </row>
    <row r="505" spans="1:11" ht="16">
      <c r="A505" s="151"/>
      <c r="B505" s="8"/>
      <c r="C505" s="8"/>
      <c r="D505" s="8"/>
      <c r="E505" s="40"/>
      <c r="F505" s="8"/>
      <c r="G505" s="8"/>
      <c r="H505" s="8"/>
      <c r="I505" s="5"/>
      <c r="J505" s="5"/>
      <c r="K505" s="5"/>
    </row>
    <row r="506" spans="1:11" ht="16">
      <c r="A506" s="151"/>
      <c r="B506" s="8"/>
      <c r="C506" s="8"/>
      <c r="D506" s="8"/>
      <c r="E506" s="40"/>
      <c r="F506" s="8"/>
      <c r="G506" s="8"/>
      <c r="H506" s="8"/>
      <c r="I506" s="5"/>
      <c r="J506" s="5"/>
      <c r="K506" s="5"/>
    </row>
    <row r="507" spans="1:11" ht="16">
      <c r="A507" s="151"/>
      <c r="B507" s="8"/>
      <c r="C507" s="8"/>
      <c r="D507" s="8"/>
      <c r="E507" s="40"/>
      <c r="F507" s="8"/>
      <c r="G507" s="8"/>
      <c r="H507" s="8"/>
      <c r="I507" s="5"/>
      <c r="J507" s="5"/>
      <c r="K507" s="5"/>
    </row>
    <row r="508" spans="1:11" ht="16">
      <c r="A508" s="151"/>
      <c r="B508" s="8"/>
      <c r="C508" s="8"/>
      <c r="D508" s="8"/>
      <c r="E508" s="40"/>
      <c r="F508" s="8"/>
      <c r="G508" s="8"/>
      <c r="H508" s="8"/>
      <c r="I508" s="5"/>
      <c r="J508" s="5"/>
      <c r="K508" s="5"/>
    </row>
    <row r="509" spans="1:11" ht="16">
      <c r="A509" s="151"/>
      <c r="B509" s="8"/>
      <c r="C509" s="8"/>
      <c r="D509" s="8"/>
      <c r="E509" s="40"/>
      <c r="F509" s="8"/>
      <c r="G509" s="8"/>
      <c r="H509" s="8"/>
      <c r="I509" s="5"/>
      <c r="J509" s="5"/>
      <c r="K509" s="5"/>
    </row>
    <row r="510" spans="1:11" ht="16">
      <c r="A510" s="151"/>
      <c r="B510" s="8"/>
      <c r="C510" s="8"/>
      <c r="D510" s="8"/>
      <c r="E510" s="40"/>
      <c r="F510" s="8"/>
      <c r="G510" s="8"/>
      <c r="H510" s="8"/>
      <c r="I510" s="5"/>
      <c r="J510" s="5"/>
      <c r="K510" s="5"/>
    </row>
    <row r="511" spans="1:11" ht="16">
      <c r="A511" s="151"/>
      <c r="B511" s="8"/>
      <c r="C511" s="8"/>
      <c r="D511" s="8"/>
      <c r="E511" s="40"/>
      <c r="F511" s="8"/>
      <c r="G511" s="8"/>
      <c r="H511" s="8"/>
      <c r="I511" s="5"/>
      <c r="J511" s="5"/>
      <c r="K511" s="5"/>
    </row>
    <row r="512" spans="1:11" ht="16">
      <c r="A512" s="151"/>
      <c r="B512" s="8"/>
      <c r="C512" s="8"/>
      <c r="D512" s="8"/>
      <c r="E512" s="40"/>
      <c r="F512" s="8"/>
      <c r="G512" s="8"/>
      <c r="H512" s="8"/>
      <c r="I512" s="5"/>
      <c r="J512" s="5"/>
      <c r="K512" s="5"/>
    </row>
    <row r="513" spans="1:11" ht="16">
      <c r="A513" s="151"/>
      <c r="B513" s="8"/>
      <c r="C513" s="8"/>
      <c r="D513" s="8"/>
      <c r="E513" s="40"/>
      <c r="F513" s="8"/>
      <c r="G513" s="8"/>
      <c r="H513" s="8"/>
      <c r="I513" s="5"/>
      <c r="J513" s="5"/>
      <c r="K513" s="5"/>
    </row>
    <row r="514" spans="1:11" ht="16">
      <c r="A514" s="151"/>
      <c r="B514" s="8"/>
      <c r="C514" s="8"/>
      <c r="D514" s="8"/>
      <c r="E514" s="40"/>
      <c r="F514" s="8"/>
      <c r="G514" s="8"/>
      <c r="H514" s="8"/>
      <c r="I514" s="5"/>
      <c r="J514" s="5"/>
      <c r="K514" s="5"/>
    </row>
    <row r="515" spans="1:11" ht="16">
      <c r="A515" s="151"/>
      <c r="B515" s="8"/>
      <c r="C515" s="8"/>
      <c r="D515" s="8"/>
      <c r="E515" s="40"/>
      <c r="F515" s="8"/>
      <c r="G515" s="8"/>
      <c r="H515" s="8"/>
      <c r="I515" s="5"/>
      <c r="J515" s="5"/>
      <c r="K515" s="5"/>
    </row>
    <row r="516" spans="1:11" ht="16">
      <c r="A516" s="151"/>
      <c r="B516" s="8"/>
      <c r="C516" s="8"/>
      <c r="D516" s="8"/>
      <c r="E516" s="40"/>
      <c r="F516" s="8"/>
      <c r="G516" s="8"/>
      <c r="H516" s="8"/>
      <c r="I516" s="5"/>
      <c r="J516" s="5"/>
      <c r="K516" s="5"/>
    </row>
    <row r="517" spans="1:11" ht="16">
      <c r="A517" s="151"/>
      <c r="B517" s="8"/>
      <c r="C517" s="8"/>
      <c r="D517" s="8"/>
      <c r="E517" s="40"/>
      <c r="F517" s="8"/>
      <c r="G517" s="8"/>
      <c r="H517" s="8"/>
      <c r="I517" s="5"/>
      <c r="J517" s="5"/>
      <c r="K517" s="5"/>
    </row>
    <row r="518" spans="1:11" ht="16">
      <c r="A518" s="151"/>
      <c r="B518" s="8"/>
      <c r="C518" s="8"/>
      <c r="D518" s="8"/>
      <c r="E518" s="40"/>
      <c r="F518" s="8"/>
      <c r="G518" s="8"/>
      <c r="H518" s="8"/>
      <c r="I518" s="5"/>
      <c r="J518" s="5"/>
      <c r="K518" s="5"/>
    </row>
    <row r="519" spans="1:11" ht="16">
      <c r="A519" s="151"/>
      <c r="B519" s="8"/>
      <c r="C519" s="8"/>
      <c r="D519" s="8"/>
      <c r="E519" s="40"/>
      <c r="F519" s="8"/>
      <c r="G519" s="8"/>
      <c r="H519" s="8"/>
      <c r="I519" s="5"/>
      <c r="J519" s="5"/>
      <c r="K519" s="5"/>
    </row>
    <row r="520" spans="1:11" ht="16">
      <c r="A520" s="151"/>
      <c r="B520" s="8"/>
      <c r="C520" s="8"/>
      <c r="D520" s="8"/>
      <c r="E520" s="40"/>
      <c r="F520" s="8"/>
      <c r="G520" s="8"/>
      <c r="H520" s="8"/>
      <c r="I520" s="5"/>
      <c r="J520" s="5"/>
      <c r="K520" s="5"/>
    </row>
    <row r="521" spans="1:11" ht="16">
      <c r="A521" s="151"/>
      <c r="B521" s="8"/>
      <c r="C521" s="8"/>
      <c r="D521" s="8"/>
      <c r="E521" s="40"/>
      <c r="F521" s="8"/>
      <c r="G521" s="8"/>
      <c r="H521" s="8"/>
      <c r="I521" s="5"/>
      <c r="J521" s="5"/>
      <c r="K521" s="5"/>
    </row>
    <row r="522" spans="1:11" ht="16">
      <c r="A522" s="151"/>
      <c r="B522" s="8"/>
      <c r="C522" s="8"/>
      <c r="D522" s="8"/>
      <c r="E522" s="40"/>
      <c r="F522" s="8"/>
      <c r="G522" s="8"/>
      <c r="H522" s="8"/>
      <c r="I522" s="5"/>
      <c r="J522" s="5"/>
      <c r="K522" s="5"/>
    </row>
    <row r="523" spans="1:11" ht="16">
      <c r="A523" s="151"/>
      <c r="B523" s="8"/>
      <c r="C523" s="8"/>
      <c r="D523" s="8"/>
      <c r="E523" s="40"/>
      <c r="F523" s="8"/>
      <c r="G523" s="8"/>
      <c r="H523" s="8"/>
      <c r="I523" s="5"/>
      <c r="J523" s="5"/>
      <c r="K523" s="5"/>
    </row>
    <row r="524" spans="1:11" ht="16">
      <c r="A524" s="151"/>
      <c r="B524" s="8"/>
      <c r="C524" s="8"/>
      <c r="D524" s="8"/>
      <c r="E524" s="40"/>
      <c r="F524" s="8"/>
      <c r="G524" s="8"/>
      <c r="H524" s="8"/>
      <c r="I524" s="5"/>
      <c r="J524" s="5"/>
      <c r="K524" s="5"/>
    </row>
    <row r="525" spans="1:11" ht="16">
      <c r="A525" s="151"/>
      <c r="B525" s="8"/>
      <c r="C525" s="8"/>
      <c r="D525" s="8"/>
      <c r="E525" s="40"/>
      <c r="F525" s="8"/>
      <c r="G525" s="8"/>
      <c r="H525" s="8"/>
      <c r="I525" s="5"/>
      <c r="J525" s="5"/>
      <c r="K525" s="5"/>
    </row>
    <row r="526" spans="1:11" ht="16">
      <c r="A526" s="151"/>
      <c r="B526" s="8"/>
      <c r="C526" s="8"/>
      <c r="D526" s="8"/>
      <c r="E526" s="40"/>
      <c r="F526" s="8"/>
      <c r="G526" s="8"/>
      <c r="H526" s="8"/>
      <c r="I526" s="5"/>
      <c r="J526" s="5"/>
      <c r="K526" s="5"/>
    </row>
    <row r="527" spans="1:11" ht="16">
      <c r="A527" s="151"/>
      <c r="B527" s="8"/>
      <c r="C527" s="8"/>
      <c r="D527" s="8"/>
      <c r="E527" s="40"/>
      <c r="F527" s="8"/>
      <c r="G527" s="8"/>
      <c r="H527" s="8"/>
      <c r="I527" s="5"/>
      <c r="J527" s="5"/>
      <c r="K527" s="5"/>
    </row>
    <row r="528" spans="1:11" ht="16">
      <c r="A528" s="151"/>
      <c r="B528" s="8"/>
      <c r="C528" s="8"/>
      <c r="D528" s="8"/>
      <c r="E528" s="40"/>
      <c r="F528" s="8"/>
      <c r="G528" s="8"/>
      <c r="H528" s="8"/>
      <c r="I528" s="5"/>
      <c r="J528" s="5"/>
      <c r="K528" s="5"/>
    </row>
    <row r="529" spans="1:11" ht="16">
      <c r="A529" s="151"/>
      <c r="B529" s="8"/>
      <c r="C529" s="8"/>
      <c r="D529" s="8"/>
      <c r="E529" s="40"/>
      <c r="F529" s="8"/>
      <c r="G529" s="8"/>
      <c r="H529" s="8"/>
      <c r="I529" s="5"/>
      <c r="J529" s="5"/>
      <c r="K529" s="5"/>
    </row>
    <row r="530" spans="1:11" ht="16">
      <c r="A530" s="151"/>
      <c r="B530" s="8"/>
      <c r="C530" s="8"/>
      <c r="D530" s="8"/>
      <c r="E530" s="40"/>
      <c r="F530" s="8"/>
      <c r="G530" s="8"/>
      <c r="H530" s="8"/>
      <c r="I530" s="5"/>
      <c r="J530" s="5"/>
      <c r="K530" s="5"/>
    </row>
    <row r="531" spans="1:11" ht="16">
      <c r="A531" s="151"/>
      <c r="B531" s="8"/>
      <c r="C531" s="8"/>
      <c r="D531" s="8"/>
      <c r="E531" s="40"/>
      <c r="F531" s="8"/>
      <c r="G531" s="8"/>
      <c r="H531" s="8"/>
      <c r="I531" s="5"/>
      <c r="J531" s="5"/>
      <c r="K531" s="5"/>
    </row>
    <row r="532" spans="1:11" ht="16">
      <c r="A532" s="151"/>
      <c r="B532" s="8"/>
      <c r="C532" s="8"/>
      <c r="D532" s="8"/>
      <c r="E532" s="40"/>
      <c r="F532" s="8"/>
      <c r="G532" s="8"/>
      <c r="H532" s="8"/>
      <c r="I532" s="5"/>
      <c r="J532" s="5"/>
      <c r="K532" s="5"/>
    </row>
    <row r="533" spans="1:11" ht="16">
      <c r="A533" s="151"/>
      <c r="B533" s="8"/>
      <c r="C533" s="8"/>
      <c r="D533" s="8"/>
      <c r="E533" s="40"/>
      <c r="F533" s="8"/>
      <c r="G533" s="8"/>
      <c r="H533" s="8"/>
      <c r="I533" s="5"/>
      <c r="J533" s="5"/>
      <c r="K533" s="5"/>
    </row>
    <row r="534" spans="1:11" ht="16">
      <c r="A534" s="151"/>
      <c r="B534" s="8"/>
      <c r="C534" s="8"/>
      <c r="D534" s="8"/>
      <c r="E534" s="40"/>
      <c r="F534" s="8"/>
      <c r="G534" s="8"/>
      <c r="H534" s="8"/>
      <c r="I534" s="5"/>
      <c r="J534" s="5"/>
      <c r="K534" s="5"/>
    </row>
    <row r="535" spans="1:11" ht="16">
      <c r="A535" s="151"/>
      <c r="B535" s="8"/>
      <c r="C535" s="8"/>
      <c r="D535" s="8"/>
      <c r="E535" s="40"/>
      <c r="F535" s="8"/>
      <c r="G535" s="8"/>
      <c r="H535" s="8"/>
      <c r="I535" s="5"/>
      <c r="J535" s="5"/>
      <c r="K535" s="5"/>
    </row>
    <row r="536" spans="1:11" ht="16">
      <c r="A536" s="151"/>
      <c r="B536" s="8"/>
      <c r="C536" s="8"/>
      <c r="D536" s="8"/>
      <c r="E536" s="40"/>
      <c r="F536" s="8"/>
      <c r="G536" s="8"/>
      <c r="H536" s="8"/>
      <c r="I536" s="5"/>
      <c r="J536" s="5"/>
      <c r="K536" s="5"/>
    </row>
    <row r="537" spans="1:11" ht="16">
      <c r="A537" s="151"/>
      <c r="B537" s="8"/>
      <c r="C537" s="8"/>
      <c r="D537" s="8"/>
      <c r="E537" s="40"/>
      <c r="F537" s="8"/>
      <c r="G537" s="8"/>
      <c r="H537" s="8"/>
      <c r="I537" s="5"/>
      <c r="J537" s="5"/>
      <c r="K537" s="5"/>
    </row>
    <row r="538" spans="1:11" ht="16">
      <c r="A538" s="151"/>
      <c r="B538" s="8"/>
      <c r="C538" s="8"/>
      <c r="D538" s="8"/>
      <c r="E538" s="40"/>
      <c r="F538" s="8"/>
      <c r="G538" s="8"/>
      <c r="H538" s="8"/>
      <c r="I538" s="5"/>
      <c r="J538" s="5"/>
      <c r="K538" s="5"/>
    </row>
    <row r="539" spans="1:11" ht="16">
      <c r="A539" s="151"/>
      <c r="B539" s="8"/>
      <c r="C539" s="8"/>
      <c r="D539" s="8"/>
      <c r="E539" s="40"/>
      <c r="F539" s="8"/>
      <c r="G539" s="8"/>
      <c r="H539" s="8"/>
      <c r="I539" s="5"/>
      <c r="J539" s="5"/>
      <c r="K539" s="5"/>
    </row>
    <row r="540" spans="1:11" ht="16">
      <c r="A540" s="151"/>
      <c r="B540" s="8"/>
      <c r="C540" s="8"/>
      <c r="D540" s="8"/>
      <c r="E540" s="40"/>
      <c r="F540" s="8"/>
      <c r="G540" s="8"/>
      <c r="H540" s="8"/>
      <c r="I540" s="5"/>
      <c r="J540" s="5"/>
      <c r="K540" s="5"/>
    </row>
    <row r="541" spans="1:11" ht="16">
      <c r="A541" s="151"/>
      <c r="B541" s="8"/>
      <c r="C541" s="8"/>
      <c r="D541" s="8"/>
      <c r="E541" s="40"/>
      <c r="F541" s="8"/>
      <c r="G541" s="8"/>
      <c r="H541" s="8"/>
      <c r="I541" s="5"/>
      <c r="J541" s="5"/>
      <c r="K541" s="5"/>
    </row>
    <row r="542" spans="1:11" ht="16">
      <c r="A542" s="151"/>
      <c r="B542" s="8"/>
      <c r="C542" s="8"/>
      <c r="D542" s="8"/>
      <c r="E542" s="40"/>
      <c r="F542" s="8"/>
      <c r="G542" s="8"/>
      <c r="H542" s="8"/>
      <c r="I542" s="5"/>
      <c r="J542" s="5"/>
      <c r="K542" s="5"/>
    </row>
    <row r="543" spans="1:11" ht="16">
      <c r="A543" s="151"/>
      <c r="B543" s="8"/>
      <c r="C543" s="8"/>
      <c r="D543" s="8"/>
      <c r="E543" s="40"/>
      <c r="F543" s="8"/>
      <c r="G543" s="8"/>
      <c r="H543" s="8"/>
      <c r="I543" s="5"/>
      <c r="J543" s="5"/>
      <c r="K543" s="5"/>
    </row>
    <row r="544" spans="1:11" ht="16">
      <c r="A544" s="151"/>
      <c r="B544" s="8"/>
      <c r="C544" s="8"/>
      <c r="D544" s="8"/>
      <c r="E544" s="40"/>
      <c r="F544" s="8"/>
      <c r="G544" s="8"/>
      <c r="H544" s="8"/>
      <c r="I544" s="5"/>
      <c r="J544" s="5"/>
      <c r="K544" s="5"/>
    </row>
    <row r="545" spans="1:11" ht="16">
      <c r="A545" s="151"/>
      <c r="B545" s="8"/>
      <c r="C545" s="8"/>
      <c r="D545" s="8"/>
      <c r="E545" s="40"/>
      <c r="F545" s="8"/>
      <c r="G545" s="8"/>
      <c r="H545" s="8"/>
      <c r="I545" s="5"/>
      <c r="J545" s="5"/>
      <c r="K545" s="5"/>
    </row>
    <row r="546" spans="1:11" ht="16">
      <c r="A546" s="151"/>
      <c r="B546" s="8"/>
      <c r="C546" s="8"/>
      <c r="D546" s="8"/>
      <c r="E546" s="40"/>
      <c r="F546" s="8"/>
      <c r="G546" s="8"/>
      <c r="H546" s="8"/>
      <c r="I546" s="5"/>
      <c r="J546" s="5"/>
      <c r="K546" s="5"/>
    </row>
    <row r="547" spans="1:11" ht="16">
      <c r="A547" s="151"/>
      <c r="B547" s="8"/>
      <c r="C547" s="8"/>
      <c r="D547" s="8"/>
      <c r="E547" s="40"/>
      <c r="F547" s="8"/>
      <c r="G547" s="8"/>
      <c r="H547" s="8"/>
      <c r="I547" s="5"/>
      <c r="J547" s="5"/>
      <c r="K547" s="5"/>
    </row>
    <row r="548" spans="1:11" ht="16">
      <c r="A548" s="151"/>
      <c r="B548" s="8"/>
      <c r="C548" s="8"/>
      <c r="D548" s="8"/>
      <c r="E548" s="40"/>
      <c r="F548" s="8"/>
      <c r="G548" s="8"/>
      <c r="H548" s="8"/>
      <c r="I548" s="5"/>
      <c r="J548" s="5"/>
      <c r="K548" s="5"/>
    </row>
    <row r="549" spans="1:11" ht="16">
      <c r="A549" s="151"/>
      <c r="B549" s="8"/>
      <c r="C549" s="8"/>
      <c r="D549" s="8"/>
      <c r="E549" s="40"/>
      <c r="F549" s="8"/>
      <c r="G549" s="8"/>
      <c r="H549" s="8"/>
      <c r="I549" s="5"/>
      <c r="J549" s="5"/>
      <c r="K549" s="5"/>
    </row>
    <row r="550" spans="1:11" ht="16">
      <c r="A550" s="151"/>
      <c r="B550" s="8"/>
      <c r="C550" s="8"/>
      <c r="D550" s="8"/>
      <c r="E550" s="40"/>
      <c r="F550" s="8"/>
      <c r="G550" s="8"/>
      <c r="H550" s="8"/>
      <c r="I550" s="5"/>
      <c r="J550" s="5"/>
      <c r="K550" s="5"/>
    </row>
    <row r="551" spans="1:11" ht="16">
      <c r="A551" s="151"/>
      <c r="B551" s="8"/>
      <c r="C551" s="8"/>
      <c r="D551" s="8"/>
      <c r="E551" s="40"/>
      <c r="F551" s="8"/>
      <c r="G551" s="8"/>
      <c r="H551" s="8"/>
      <c r="I551" s="5"/>
      <c r="J551" s="5"/>
      <c r="K551" s="5"/>
    </row>
    <row r="552" spans="1:11" ht="16">
      <c r="A552" s="151"/>
      <c r="B552" s="8"/>
      <c r="C552" s="8"/>
      <c r="D552" s="8"/>
      <c r="E552" s="40"/>
      <c r="F552" s="8"/>
      <c r="G552" s="8"/>
      <c r="H552" s="8"/>
      <c r="I552" s="5"/>
      <c r="J552" s="5"/>
      <c r="K552" s="5"/>
    </row>
    <row r="553" spans="1:11" ht="16">
      <c r="A553" s="151"/>
      <c r="B553" s="8"/>
      <c r="C553" s="8"/>
      <c r="D553" s="8"/>
      <c r="E553" s="40"/>
      <c r="F553" s="8"/>
      <c r="G553" s="8"/>
      <c r="H553" s="8"/>
      <c r="I553" s="5"/>
      <c r="J553" s="5"/>
      <c r="K553" s="5"/>
    </row>
    <row r="554" spans="1:11" ht="16">
      <c r="A554" s="151"/>
      <c r="B554" s="8"/>
      <c r="C554" s="8"/>
      <c r="D554" s="8"/>
      <c r="E554" s="40"/>
      <c r="F554" s="8"/>
      <c r="G554" s="8"/>
      <c r="H554" s="8"/>
      <c r="I554" s="5"/>
      <c r="J554" s="5"/>
      <c r="K554" s="5"/>
    </row>
    <row r="555" spans="1:11" ht="16">
      <c r="A555" s="151"/>
      <c r="B555" s="8"/>
      <c r="C555" s="8"/>
      <c r="D555" s="8"/>
      <c r="E555" s="40"/>
      <c r="F555" s="8"/>
      <c r="G555" s="8"/>
      <c r="H555" s="8"/>
      <c r="I555" s="5"/>
      <c r="J555" s="5"/>
      <c r="K555" s="5"/>
    </row>
    <row r="556" spans="1:11" ht="16">
      <c r="A556" s="151"/>
      <c r="B556" s="8"/>
      <c r="C556" s="8"/>
      <c r="D556" s="8"/>
      <c r="E556" s="40"/>
      <c r="F556" s="8"/>
      <c r="G556" s="8"/>
      <c r="H556" s="8"/>
      <c r="I556" s="5"/>
      <c r="J556" s="5"/>
      <c r="K556" s="5"/>
    </row>
    <row r="557" spans="1:11" ht="16">
      <c r="A557" s="151"/>
      <c r="B557" s="8"/>
      <c r="C557" s="8"/>
      <c r="D557" s="8"/>
      <c r="E557" s="40"/>
      <c r="F557" s="8"/>
      <c r="G557" s="8"/>
      <c r="H557" s="8"/>
      <c r="I557" s="5"/>
      <c r="J557" s="5"/>
      <c r="K557" s="5"/>
    </row>
    <row r="558" spans="1:11" ht="16">
      <c r="A558" s="151"/>
      <c r="B558" s="8"/>
      <c r="C558" s="8"/>
      <c r="D558" s="8"/>
      <c r="E558" s="40"/>
      <c r="F558" s="8"/>
      <c r="G558" s="8"/>
      <c r="H558" s="8"/>
      <c r="I558" s="5"/>
      <c r="J558" s="5"/>
      <c r="K558" s="5"/>
    </row>
    <row r="559" spans="1:11" ht="16">
      <c r="A559" s="151"/>
      <c r="B559" s="8"/>
      <c r="C559" s="8"/>
      <c r="D559" s="8"/>
      <c r="E559" s="40"/>
      <c r="F559" s="8"/>
      <c r="G559" s="8"/>
      <c r="H559" s="8"/>
      <c r="I559" s="5"/>
      <c r="J559" s="5"/>
      <c r="K559" s="5"/>
    </row>
    <row r="560" spans="1:11" ht="16">
      <c r="A560" s="151"/>
      <c r="B560" s="8"/>
      <c r="C560" s="8"/>
      <c r="D560" s="8"/>
      <c r="E560" s="40"/>
      <c r="F560" s="8"/>
      <c r="G560" s="8"/>
      <c r="H560" s="8"/>
      <c r="I560" s="5"/>
      <c r="J560" s="5"/>
      <c r="K560" s="5"/>
    </row>
    <row r="561" spans="1:11" ht="16">
      <c r="A561" s="151"/>
      <c r="B561" s="8"/>
      <c r="C561" s="8"/>
      <c r="D561" s="8"/>
      <c r="E561" s="40"/>
      <c r="F561" s="8"/>
      <c r="G561" s="8"/>
      <c r="H561" s="8"/>
      <c r="I561" s="5"/>
      <c r="J561" s="5"/>
      <c r="K561" s="5"/>
    </row>
    <row r="562" spans="1:11" ht="16">
      <c r="A562" s="151"/>
      <c r="B562" s="8"/>
      <c r="C562" s="8"/>
      <c r="D562" s="8"/>
      <c r="E562" s="40"/>
      <c r="F562" s="8"/>
      <c r="G562" s="8"/>
      <c r="H562" s="8"/>
      <c r="I562" s="5"/>
      <c r="J562" s="5"/>
      <c r="K562" s="5"/>
    </row>
    <row r="563" spans="1:11" ht="16">
      <c r="A563" s="151"/>
      <c r="B563" s="8"/>
      <c r="C563" s="8"/>
      <c r="D563" s="8"/>
      <c r="E563" s="40"/>
      <c r="F563" s="8"/>
      <c r="G563" s="8"/>
      <c r="H563" s="8"/>
      <c r="I563" s="5"/>
      <c r="J563" s="5"/>
      <c r="K563" s="5"/>
    </row>
    <row r="564" spans="1:11" ht="16">
      <c r="A564" s="151"/>
      <c r="B564" s="8"/>
      <c r="C564" s="8"/>
      <c r="D564" s="8"/>
      <c r="E564" s="40"/>
      <c r="F564" s="8"/>
      <c r="G564" s="8"/>
      <c r="H564" s="8"/>
      <c r="I564" s="5"/>
      <c r="J564" s="5"/>
      <c r="K564" s="5"/>
    </row>
    <row r="565" spans="1:11" ht="16">
      <c r="A565" s="151"/>
      <c r="B565" s="8"/>
      <c r="C565" s="8"/>
      <c r="D565" s="8"/>
      <c r="E565" s="40"/>
      <c r="F565" s="8"/>
      <c r="G565" s="8"/>
      <c r="H565" s="8"/>
      <c r="I565" s="5"/>
      <c r="J565" s="5"/>
      <c r="K565" s="5"/>
    </row>
    <row r="566" spans="1:11" ht="16">
      <c r="A566" s="151"/>
      <c r="B566" s="8"/>
      <c r="C566" s="8"/>
      <c r="D566" s="8"/>
      <c r="E566" s="40"/>
      <c r="F566" s="8"/>
      <c r="G566" s="8"/>
      <c r="H566" s="8"/>
      <c r="I566" s="5"/>
      <c r="J566" s="5"/>
      <c r="K566" s="5"/>
    </row>
    <row r="567" spans="1:11" ht="16">
      <c r="A567" s="151"/>
      <c r="B567" s="8"/>
      <c r="C567" s="8"/>
      <c r="D567" s="8"/>
      <c r="E567" s="40"/>
      <c r="F567" s="8"/>
      <c r="G567" s="8"/>
      <c r="H567" s="8"/>
      <c r="I567" s="5"/>
      <c r="J567" s="5"/>
      <c r="K567" s="5"/>
    </row>
    <row r="568" spans="1:11" ht="16">
      <c r="A568" s="151"/>
      <c r="B568" s="8"/>
      <c r="C568" s="8"/>
      <c r="D568" s="8"/>
      <c r="E568" s="40"/>
      <c r="F568" s="8"/>
      <c r="G568" s="8"/>
      <c r="H568" s="8"/>
      <c r="I568" s="5"/>
      <c r="J568" s="5"/>
      <c r="K568" s="5"/>
    </row>
    <row r="569" spans="1:11" ht="16">
      <c r="A569" s="151"/>
      <c r="B569" s="8"/>
      <c r="C569" s="8"/>
      <c r="D569" s="8"/>
      <c r="E569" s="40"/>
      <c r="F569" s="8"/>
      <c r="G569" s="8"/>
      <c r="H569" s="8"/>
      <c r="I569" s="5"/>
      <c r="J569" s="5"/>
      <c r="K569" s="5"/>
    </row>
    <row r="570" spans="1:11" ht="16">
      <c r="A570" s="151"/>
      <c r="B570" s="8"/>
      <c r="C570" s="8"/>
      <c r="D570" s="8"/>
      <c r="E570" s="40"/>
      <c r="F570" s="8"/>
      <c r="G570" s="8"/>
      <c r="H570" s="8"/>
      <c r="I570" s="5"/>
      <c r="J570" s="5"/>
      <c r="K570" s="5"/>
    </row>
    <row r="571" spans="1:11" ht="16">
      <c r="A571" s="151"/>
      <c r="B571" s="8"/>
      <c r="C571" s="8"/>
      <c r="D571" s="8"/>
      <c r="E571" s="40"/>
      <c r="F571" s="8"/>
      <c r="G571" s="8"/>
      <c r="H571" s="8"/>
      <c r="I571" s="5"/>
      <c r="J571" s="5"/>
      <c r="K571" s="5"/>
    </row>
    <row r="572" spans="1:11" ht="16">
      <c r="A572" s="151"/>
      <c r="B572" s="8"/>
      <c r="C572" s="8"/>
      <c r="D572" s="8"/>
      <c r="E572" s="40"/>
      <c r="F572" s="8"/>
      <c r="G572" s="8"/>
      <c r="H572" s="8"/>
      <c r="I572" s="5"/>
      <c r="J572" s="5"/>
      <c r="K572" s="5"/>
    </row>
    <row r="573" spans="1:11" ht="16">
      <c r="A573" s="151"/>
      <c r="B573" s="8"/>
      <c r="C573" s="8"/>
      <c r="D573" s="8"/>
      <c r="E573" s="40"/>
      <c r="F573" s="8"/>
      <c r="G573" s="8"/>
      <c r="H573" s="8"/>
      <c r="I573" s="5"/>
      <c r="J573" s="5"/>
      <c r="K573" s="5"/>
    </row>
    <row r="574" spans="1:11" ht="16">
      <c r="A574" s="151"/>
      <c r="B574" s="8"/>
      <c r="C574" s="8"/>
      <c r="D574" s="8"/>
      <c r="E574" s="40"/>
      <c r="F574" s="8"/>
      <c r="G574" s="8"/>
      <c r="H574" s="8"/>
      <c r="I574" s="5"/>
      <c r="J574" s="5"/>
      <c r="K574" s="5"/>
    </row>
    <row r="575" spans="1:11" ht="16">
      <c r="A575" s="151"/>
      <c r="B575" s="8"/>
      <c r="C575" s="8"/>
      <c r="D575" s="8"/>
      <c r="E575" s="40"/>
      <c r="F575" s="8"/>
      <c r="G575" s="8"/>
      <c r="H575" s="8"/>
      <c r="I575" s="5"/>
      <c r="J575" s="5"/>
      <c r="K575" s="5"/>
    </row>
    <row r="576" spans="1:11" ht="16">
      <c r="A576" s="151"/>
      <c r="B576" s="8"/>
      <c r="C576" s="8"/>
      <c r="D576" s="8"/>
      <c r="E576" s="40"/>
      <c r="F576" s="8"/>
      <c r="G576" s="8"/>
      <c r="H576" s="8"/>
      <c r="I576" s="5"/>
      <c r="J576" s="5"/>
      <c r="K576" s="5"/>
    </row>
    <row r="577" spans="1:11" ht="16">
      <c r="A577" s="151"/>
      <c r="B577" s="8"/>
      <c r="C577" s="8"/>
      <c r="D577" s="8"/>
      <c r="E577" s="40"/>
      <c r="F577" s="8"/>
      <c r="G577" s="8"/>
      <c r="H577" s="8"/>
      <c r="I577" s="5"/>
      <c r="J577" s="5"/>
      <c r="K577" s="5"/>
    </row>
    <row r="578" spans="1:11" ht="16">
      <c r="A578" s="151"/>
      <c r="B578" s="8"/>
      <c r="C578" s="8"/>
      <c r="D578" s="8"/>
      <c r="E578" s="40"/>
      <c r="F578" s="8"/>
      <c r="G578" s="8"/>
      <c r="H578" s="8"/>
      <c r="I578" s="5"/>
      <c r="J578" s="5"/>
      <c r="K578" s="5"/>
    </row>
    <row r="579" spans="1:11" ht="16">
      <c r="A579" s="151"/>
      <c r="B579" s="8"/>
      <c r="C579" s="8"/>
      <c r="D579" s="8"/>
      <c r="E579" s="40"/>
      <c r="F579" s="8"/>
      <c r="G579" s="8"/>
      <c r="H579" s="8"/>
      <c r="I579" s="5"/>
      <c r="J579" s="5"/>
      <c r="K579" s="5"/>
    </row>
    <row r="580" spans="1:11" ht="16">
      <c r="A580" s="151"/>
      <c r="B580" s="8"/>
      <c r="C580" s="8"/>
      <c r="D580" s="8"/>
      <c r="E580" s="40"/>
      <c r="F580" s="8"/>
      <c r="G580" s="8"/>
      <c r="H580" s="8"/>
      <c r="I580" s="5"/>
      <c r="J580" s="5"/>
      <c r="K580" s="5"/>
    </row>
    <row r="581" spans="1:11" ht="16">
      <c r="A581" s="151"/>
      <c r="B581" s="8"/>
      <c r="C581" s="8"/>
      <c r="D581" s="8"/>
      <c r="E581" s="40"/>
      <c r="F581" s="8"/>
      <c r="G581" s="8"/>
      <c r="H581" s="8"/>
      <c r="I581" s="5"/>
      <c r="J581" s="5"/>
      <c r="K581" s="5"/>
    </row>
    <row r="582" spans="1:11" ht="16">
      <c r="A582" s="151"/>
      <c r="B582" s="8"/>
      <c r="C582" s="8"/>
      <c r="D582" s="8"/>
      <c r="E582" s="40"/>
      <c r="F582" s="8"/>
      <c r="G582" s="8"/>
      <c r="H582" s="8"/>
      <c r="I582" s="5"/>
      <c r="J582" s="5"/>
      <c r="K582" s="5"/>
    </row>
    <row r="583" spans="1:11" ht="16">
      <c r="A583" s="151"/>
      <c r="B583" s="8"/>
      <c r="C583" s="8"/>
      <c r="D583" s="8"/>
      <c r="E583" s="40"/>
      <c r="F583" s="8"/>
      <c r="G583" s="8"/>
      <c r="H583" s="8"/>
      <c r="I583" s="5"/>
      <c r="J583" s="5"/>
      <c r="K583" s="5"/>
    </row>
    <row r="584" spans="1:11" ht="16">
      <c r="A584" s="151"/>
      <c r="B584" s="8"/>
      <c r="C584" s="8"/>
      <c r="D584" s="8"/>
      <c r="E584" s="40"/>
      <c r="F584" s="8"/>
      <c r="G584" s="8"/>
      <c r="H584" s="8"/>
      <c r="I584" s="5"/>
      <c r="J584" s="5"/>
      <c r="K584" s="5"/>
    </row>
    <row r="585" spans="1:11" ht="16">
      <c r="A585" s="151"/>
      <c r="B585" s="8"/>
      <c r="C585" s="8"/>
      <c r="D585" s="8"/>
      <c r="E585" s="40"/>
      <c r="F585" s="8"/>
      <c r="G585" s="8"/>
      <c r="H585" s="8"/>
      <c r="I585" s="5"/>
      <c r="J585" s="5"/>
      <c r="K585" s="5"/>
    </row>
    <row r="586" spans="1:11" ht="16">
      <c r="A586" s="151"/>
      <c r="B586" s="8"/>
      <c r="C586" s="8"/>
      <c r="D586" s="8"/>
      <c r="E586" s="40"/>
      <c r="F586" s="8"/>
      <c r="G586" s="8"/>
      <c r="H586" s="8"/>
      <c r="I586" s="5"/>
      <c r="J586" s="5"/>
      <c r="K586" s="5"/>
    </row>
    <row r="587" spans="1:11" ht="16">
      <c r="A587" s="151"/>
      <c r="B587" s="8"/>
      <c r="C587" s="8"/>
      <c r="D587" s="8"/>
      <c r="E587" s="40"/>
      <c r="F587" s="8"/>
      <c r="G587" s="8"/>
      <c r="H587" s="8"/>
      <c r="I587" s="5"/>
      <c r="J587" s="5"/>
      <c r="K587" s="5"/>
    </row>
    <row r="588" spans="1:11" ht="16">
      <c r="A588" s="151"/>
      <c r="B588" s="8"/>
      <c r="C588" s="8"/>
      <c r="D588" s="8"/>
      <c r="E588" s="40"/>
      <c r="F588" s="8"/>
      <c r="G588" s="8"/>
      <c r="H588" s="8"/>
      <c r="I588" s="5"/>
      <c r="J588" s="5"/>
      <c r="K588" s="5"/>
    </row>
    <row r="589" spans="1:11" ht="16">
      <c r="A589" s="151"/>
      <c r="B589" s="8"/>
      <c r="C589" s="8"/>
      <c r="D589" s="8"/>
      <c r="E589" s="40"/>
      <c r="F589" s="8"/>
      <c r="G589" s="8"/>
      <c r="H589" s="8"/>
      <c r="I589" s="5"/>
      <c r="J589" s="5"/>
      <c r="K589" s="5"/>
    </row>
    <row r="590" spans="1:11" ht="16">
      <c r="A590" s="151"/>
      <c r="B590" s="8"/>
      <c r="C590" s="8"/>
      <c r="D590" s="8"/>
      <c r="E590" s="40"/>
      <c r="F590" s="8"/>
      <c r="G590" s="8"/>
      <c r="H590" s="8"/>
      <c r="I590" s="5"/>
      <c r="J590" s="5"/>
      <c r="K590" s="5"/>
    </row>
    <row r="591" spans="1:11" ht="16">
      <c r="A591" s="151"/>
      <c r="B591" s="8"/>
      <c r="C591" s="8"/>
      <c r="D591" s="8"/>
      <c r="E591" s="40"/>
      <c r="F591" s="8"/>
      <c r="G591" s="8"/>
      <c r="H591" s="8"/>
      <c r="I591" s="5"/>
      <c r="J591" s="5"/>
      <c r="K591" s="5"/>
    </row>
    <row r="592" spans="1:11" ht="16">
      <c r="A592" s="151"/>
      <c r="B592" s="8"/>
      <c r="C592" s="8"/>
      <c r="D592" s="8"/>
      <c r="E592" s="40"/>
      <c r="F592" s="8"/>
      <c r="G592" s="8"/>
      <c r="H592" s="8"/>
      <c r="I592" s="5"/>
      <c r="J592" s="5"/>
      <c r="K592" s="5"/>
    </row>
    <row r="593" spans="1:11" ht="16">
      <c r="A593" s="151"/>
      <c r="B593" s="8"/>
      <c r="C593" s="8"/>
      <c r="D593" s="8"/>
      <c r="E593" s="40"/>
      <c r="F593" s="8"/>
      <c r="G593" s="8"/>
      <c r="H593" s="8"/>
      <c r="I593" s="5"/>
      <c r="J593" s="5"/>
      <c r="K593" s="5"/>
    </row>
    <row r="594" spans="1:11" ht="16">
      <c r="A594" s="151"/>
      <c r="B594" s="8"/>
      <c r="C594" s="8"/>
      <c r="D594" s="8"/>
      <c r="E594" s="40"/>
      <c r="F594" s="8"/>
      <c r="G594" s="8"/>
      <c r="H594" s="8"/>
      <c r="I594" s="5"/>
      <c r="J594" s="5"/>
      <c r="K594" s="5"/>
    </row>
    <row r="595" spans="1:11" ht="16">
      <c r="A595" s="151"/>
      <c r="B595" s="8"/>
      <c r="C595" s="8"/>
      <c r="D595" s="8"/>
      <c r="E595" s="40"/>
      <c r="F595" s="8"/>
      <c r="G595" s="8"/>
      <c r="H595" s="8"/>
      <c r="I595" s="5"/>
      <c r="J595" s="5"/>
      <c r="K595" s="5"/>
    </row>
    <row r="596" spans="1:11" ht="16">
      <c r="A596" s="151"/>
      <c r="B596" s="8"/>
      <c r="C596" s="8"/>
      <c r="D596" s="8"/>
      <c r="E596" s="40"/>
      <c r="F596" s="8"/>
      <c r="G596" s="8"/>
      <c r="H596" s="8"/>
      <c r="I596" s="5"/>
      <c r="J596" s="5"/>
      <c r="K596" s="5"/>
    </row>
    <row r="597" spans="1:11" ht="16">
      <c r="A597" s="151"/>
      <c r="B597" s="8"/>
      <c r="C597" s="8"/>
      <c r="D597" s="8"/>
      <c r="E597" s="40"/>
      <c r="F597" s="8"/>
      <c r="G597" s="8"/>
      <c r="H597" s="8"/>
      <c r="I597" s="5"/>
      <c r="J597" s="5"/>
      <c r="K597" s="5"/>
    </row>
    <row r="598" spans="1:11" ht="16">
      <c r="A598" s="151"/>
      <c r="B598" s="8"/>
      <c r="C598" s="8"/>
      <c r="D598" s="8"/>
      <c r="E598" s="40"/>
      <c r="F598" s="8"/>
      <c r="G598" s="8"/>
      <c r="H598" s="8"/>
      <c r="I598" s="5"/>
      <c r="J598" s="5"/>
      <c r="K598" s="5"/>
    </row>
    <row r="599" spans="1:11" ht="16">
      <c r="A599" s="151"/>
      <c r="B599" s="8"/>
      <c r="C599" s="8"/>
      <c r="D599" s="8"/>
      <c r="E599" s="40"/>
      <c r="F599" s="8"/>
      <c r="G599" s="8"/>
      <c r="H599" s="8"/>
      <c r="I599" s="5"/>
      <c r="J599" s="5"/>
      <c r="K599" s="5"/>
    </row>
    <row r="600" spans="1:11" ht="16">
      <c r="A600" s="151"/>
      <c r="B600" s="8"/>
      <c r="C600" s="8"/>
      <c r="D600" s="8"/>
      <c r="E600" s="40"/>
      <c r="F600" s="8"/>
      <c r="G600" s="8"/>
      <c r="H600" s="8"/>
      <c r="I600" s="5"/>
      <c r="J600" s="5"/>
      <c r="K600" s="5"/>
    </row>
    <row r="601" spans="1:11" ht="16">
      <c r="A601" s="151"/>
      <c r="B601" s="8"/>
      <c r="C601" s="8"/>
      <c r="D601" s="8"/>
      <c r="E601" s="40"/>
      <c r="F601" s="8"/>
      <c r="G601" s="8"/>
      <c r="H601" s="8"/>
      <c r="I601" s="5"/>
      <c r="J601" s="5"/>
      <c r="K601" s="5"/>
    </row>
    <row r="602" spans="1:11" ht="16">
      <c r="A602" s="151"/>
      <c r="B602" s="8"/>
      <c r="C602" s="8"/>
      <c r="D602" s="8"/>
      <c r="E602" s="40"/>
      <c r="F602" s="8"/>
      <c r="G602" s="8"/>
      <c r="H602" s="8"/>
      <c r="I602" s="5"/>
      <c r="J602" s="5"/>
      <c r="K602" s="5"/>
    </row>
    <row r="603" spans="1:11" ht="16">
      <c r="A603" s="151"/>
      <c r="B603" s="8"/>
      <c r="C603" s="8"/>
      <c r="D603" s="8"/>
      <c r="E603" s="40"/>
      <c r="F603" s="8"/>
      <c r="G603" s="8"/>
      <c r="H603" s="8"/>
      <c r="I603" s="5"/>
      <c r="J603" s="5"/>
      <c r="K603" s="5"/>
    </row>
    <row r="604" spans="1:11" ht="16">
      <c r="A604" s="151"/>
      <c r="B604" s="8"/>
      <c r="C604" s="8"/>
      <c r="D604" s="8"/>
      <c r="E604" s="40"/>
      <c r="F604" s="8"/>
      <c r="G604" s="8"/>
      <c r="H604" s="8"/>
      <c r="I604" s="5"/>
      <c r="J604" s="5"/>
      <c r="K604" s="5"/>
    </row>
    <row r="605" spans="1:11" ht="16">
      <c r="A605" s="151"/>
      <c r="B605" s="8"/>
      <c r="C605" s="8"/>
      <c r="D605" s="8"/>
      <c r="E605" s="40"/>
      <c r="F605" s="8"/>
      <c r="G605" s="8"/>
      <c r="H605" s="8"/>
      <c r="I605" s="5"/>
      <c r="J605" s="5"/>
      <c r="K605" s="5"/>
    </row>
    <row r="606" spans="1:11" ht="16">
      <c r="A606" s="151"/>
      <c r="B606" s="8"/>
      <c r="C606" s="8"/>
      <c r="D606" s="8"/>
      <c r="E606" s="40"/>
      <c r="F606" s="8"/>
      <c r="G606" s="8"/>
      <c r="H606" s="8"/>
      <c r="I606" s="5"/>
      <c r="J606" s="5"/>
      <c r="K606" s="5"/>
    </row>
    <row r="607" spans="1:11" ht="16">
      <c r="A607" s="151"/>
      <c r="B607" s="8"/>
      <c r="C607" s="8"/>
      <c r="D607" s="8"/>
      <c r="E607" s="40"/>
      <c r="F607" s="8"/>
      <c r="G607" s="8"/>
      <c r="H607" s="8"/>
      <c r="I607" s="5"/>
      <c r="J607" s="5"/>
      <c r="K607" s="5"/>
    </row>
    <row r="608" spans="1:11" ht="16">
      <c r="A608" s="151"/>
      <c r="B608" s="8"/>
      <c r="C608" s="8"/>
      <c r="D608" s="8"/>
      <c r="E608" s="40"/>
      <c r="F608" s="8"/>
      <c r="G608" s="8"/>
      <c r="H608" s="8"/>
      <c r="I608" s="5"/>
      <c r="J608" s="5"/>
      <c r="K608" s="5"/>
    </row>
    <row r="609" spans="1:11" ht="16">
      <c r="A609" s="151"/>
      <c r="B609" s="8"/>
      <c r="C609" s="8"/>
      <c r="D609" s="8"/>
      <c r="E609" s="40"/>
      <c r="F609" s="8"/>
      <c r="G609" s="8"/>
      <c r="H609" s="8"/>
      <c r="I609" s="5"/>
      <c r="J609" s="5"/>
      <c r="K609" s="5"/>
    </row>
    <row r="610" spans="1:11" ht="16">
      <c r="A610" s="151"/>
      <c r="B610" s="8"/>
      <c r="C610" s="8"/>
      <c r="D610" s="8"/>
      <c r="E610" s="40"/>
      <c r="F610" s="8"/>
      <c r="G610" s="8"/>
      <c r="H610" s="8"/>
      <c r="I610" s="5"/>
      <c r="J610" s="5"/>
      <c r="K610" s="5"/>
    </row>
    <row r="611" spans="1:11" ht="16">
      <c r="A611" s="151"/>
      <c r="B611" s="8"/>
      <c r="C611" s="8"/>
      <c r="D611" s="8"/>
      <c r="E611" s="40"/>
      <c r="F611" s="8"/>
      <c r="G611" s="8"/>
      <c r="H611" s="8"/>
      <c r="I611" s="5"/>
      <c r="J611" s="5"/>
      <c r="K611" s="5"/>
    </row>
    <row r="612" spans="1:11" ht="16">
      <c r="A612" s="151"/>
      <c r="B612" s="8"/>
      <c r="C612" s="8"/>
      <c r="D612" s="8"/>
      <c r="E612" s="40"/>
      <c r="F612" s="8"/>
      <c r="G612" s="8"/>
      <c r="H612" s="8"/>
      <c r="I612" s="5"/>
      <c r="J612" s="5"/>
      <c r="K612" s="5"/>
    </row>
    <row r="613" spans="1:11" ht="16">
      <c r="A613" s="151"/>
      <c r="B613" s="8"/>
      <c r="C613" s="8"/>
      <c r="D613" s="8"/>
      <c r="E613" s="40"/>
      <c r="F613" s="8"/>
      <c r="G613" s="8"/>
      <c r="H613" s="8"/>
      <c r="I613" s="5"/>
      <c r="J613" s="5"/>
      <c r="K613" s="5"/>
    </row>
    <row r="614" spans="1:11" ht="16">
      <c r="A614" s="151"/>
      <c r="B614" s="8"/>
      <c r="C614" s="8"/>
      <c r="D614" s="8"/>
      <c r="E614" s="40"/>
      <c r="F614" s="8"/>
      <c r="G614" s="8"/>
      <c r="H614" s="8"/>
      <c r="I614" s="5"/>
      <c r="J614" s="5"/>
      <c r="K614" s="5"/>
    </row>
    <row r="615" spans="1:11" ht="16">
      <c r="A615" s="151"/>
      <c r="B615" s="8"/>
      <c r="C615" s="8"/>
      <c r="D615" s="8"/>
      <c r="E615" s="40"/>
      <c r="F615" s="8"/>
      <c r="G615" s="8"/>
      <c r="H615" s="8"/>
      <c r="I615" s="5"/>
      <c r="J615" s="5"/>
      <c r="K615" s="5"/>
    </row>
    <row r="616" spans="1:11" ht="16">
      <c r="A616" s="151"/>
      <c r="B616" s="8"/>
      <c r="C616" s="8"/>
      <c r="D616" s="8"/>
      <c r="E616" s="40"/>
      <c r="F616" s="8"/>
      <c r="G616" s="8"/>
      <c r="H616" s="8"/>
      <c r="I616" s="5"/>
      <c r="J616" s="5"/>
      <c r="K616" s="5"/>
    </row>
    <row r="617" spans="1:11" ht="16">
      <c r="A617" s="151"/>
      <c r="B617" s="8"/>
      <c r="C617" s="8"/>
      <c r="D617" s="8"/>
      <c r="E617" s="40"/>
      <c r="F617" s="8"/>
      <c r="G617" s="8"/>
      <c r="H617" s="8"/>
      <c r="I617" s="5"/>
      <c r="J617" s="5"/>
      <c r="K617" s="5"/>
    </row>
    <row r="618" spans="1:11" ht="16">
      <c r="A618" s="151"/>
      <c r="B618" s="8"/>
      <c r="C618" s="8"/>
      <c r="D618" s="8"/>
      <c r="E618" s="40"/>
      <c r="F618" s="8"/>
      <c r="G618" s="8"/>
      <c r="H618" s="8"/>
      <c r="I618" s="5"/>
      <c r="J618" s="5"/>
      <c r="K618" s="5"/>
    </row>
    <row r="619" spans="1:11" ht="16">
      <c r="A619" s="151"/>
      <c r="B619" s="8"/>
      <c r="C619" s="8"/>
      <c r="D619" s="8"/>
      <c r="E619" s="40"/>
      <c r="F619" s="8"/>
      <c r="G619" s="8"/>
      <c r="H619" s="8"/>
      <c r="I619" s="5"/>
      <c r="J619" s="5"/>
      <c r="K619" s="5"/>
    </row>
    <row r="620" spans="1:11" ht="16">
      <c r="A620" s="151"/>
      <c r="B620" s="8"/>
      <c r="C620" s="8"/>
      <c r="D620" s="8"/>
      <c r="E620" s="40"/>
      <c r="F620" s="8"/>
      <c r="G620" s="8"/>
      <c r="H620" s="8"/>
      <c r="I620" s="5"/>
      <c r="J620" s="5"/>
      <c r="K620" s="5"/>
    </row>
    <row r="621" spans="1:11" ht="16">
      <c r="A621" s="151"/>
      <c r="B621" s="8"/>
      <c r="C621" s="8"/>
      <c r="D621" s="8"/>
      <c r="E621" s="40"/>
      <c r="F621" s="8"/>
      <c r="G621" s="8"/>
      <c r="H621" s="8"/>
      <c r="I621" s="5"/>
      <c r="J621" s="5"/>
      <c r="K621" s="5"/>
    </row>
    <row r="622" spans="1:11" ht="16">
      <c r="A622" s="151"/>
      <c r="B622" s="8"/>
      <c r="C622" s="8"/>
      <c r="D622" s="8"/>
      <c r="E622" s="40"/>
      <c r="F622" s="8"/>
      <c r="G622" s="8"/>
      <c r="H622" s="8"/>
      <c r="I622" s="5"/>
      <c r="J622" s="5"/>
      <c r="K622" s="5"/>
    </row>
    <row r="623" spans="1:11" ht="16">
      <c r="A623" s="151"/>
      <c r="B623" s="8"/>
      <c r="C623" s="8"/>
      <c r="D623" s="8"/>
      <c r="E623" s="40"/>
      <c r="F623" s="8"/>
      <c r="G623" s="8"/>
      <c r="H623" s="8"/>
      <c r="I623" s="5"/>
      <c r="J623" s="5"/>
      <c r="K623" s="5"/>
    </row>
    <row r="624" spans="1:11" ht="16">
      <c r="A624" s="151"/>
      <c r="B624" s="8"/>
      <c r="C624" s="8"/>
      <c r="D624" s="8"/>
      <c r="E624" s="40"/>
      <c r="F624" s="8"/>
      <c r="G624" s="8"/>
      <c r="H624" s="8"/>
      <c r="I624" s="5"/>
      <c r="J624" s="5"/>
      <c r="K624" s="5"/>
    </row>
    <row r="625" spans="1:11" ht="16">
      <c r="A625" s="151"/>
      <c r="B625" s="8"/>
      <c r="C625" s="8"/>
      <c r="D625" s="8"/>
      <c r="E625" s="40"/>
      <c r="F625" s="8"/>
      <c r="G625" s="8"/>
      <c r="H625" s="8"/>
      <c r="I625" s="5"/>
      <c r="J625" s="5"/>
      <c r="K625" s="5"/>
    </row>
    <row r="626" spans="1:11" ht="16">
      <c r="A626" s="151"/>
      <c r="B626" s="8"/>
      <c r="C626" s="8"/>
      <c r="D626" s="8"/>
      <c r="E626" s="40"/>
      <c r="F626" s="8"/>
      <c r="G626" s="8"/>
      <c r="H626" s="8"/>
      <c r="I626" s="5"/>
      <c r="J626" s="5"/>
      <c r="K626" s="5"/>
    </row>
    <row r="627" spans="1:11" ht="16">
      <c r="A627" s="151"/>
      <c r="B627" s="8"/>
      <c r="C627" s="8"/>
      <c r="D627" s="8"/>
      <c r="E627" s="40"/>
      <c r="F627" s="8"/>
      <c r="G627" s="8"/>
      <c r="H627" s="8"/>
      <c r="I627" s="5"/>
      <c r="J627" s="5"/>
      <c r="K627" s="5"/>
    </row>
    <row r="628" spans="1:11" ht="16">
      <c r="A628" s="151"/>
      <c r="B628" s="8"/>
      <c r="C628" s="8"/>
      <c r="D628" s="8"/>
      <c r="E628" s="40"/>
      <c r="F628" s="8"/>
      <c r="G628" s="8"/>
      <c r="H628" s="8"/>
      <c r="I628" s="5"/>
      <c r="J628" s="5"/>
      <c r="K628" s="5"/>
    </row>
    <row r="629" spans="1:11" ht="16">
      <c r="A629" s="151"/>
      <c r="B629" s="8"/>
      <c r="C629" s="8"/>
      <c r="D629" s="8"/>
      <c r="E629" s="40"/>
      <c r="F629" s="8"/>
      <c r="G629" s="8"/>
      <c r="H629" s="8"/>
      <c r="I629" s="5"/>
      <c r="J629" s="5"/>
      <c r="K629" s="5"/>
    </row>
    <row r="630" spans="1:11" ht="16">
      <c r="A630" s="151"/>
      <c r="B630" s="8"/>
      <c r="C630" s="8"/>
      <c r="D630" s="8"/>
      <c r="E630" s="40"/>
      <c r="F630" s="8"/>
      <c r="G630" s="8"/>
      <c r="H630" s="8"/>
      <c r="I630" s="5"/>
      <c r="J630" s="5"/>
      <c r="K630" s="5"/>
    </row>
    <row r="631" spans="1:11" ht="16">
      <c r="A631" s="151"/>
      <c r="B631" s="8"/>
      <c r="C631" s="8"/>
      <c r="D631" s="8"/>
      <c r="E631" s="40"/>
      <c r="F631" s="8"/>
      <c r="G631" s="8"/>
      <c r="H631" s="8"/>
      <c r="I631" s="5"/>
      <c r="J631" s="5"/>
      <c r="K631" s="5"/>
    </row>
    <row r="632" spans="1:11" ht="16">
      <c r="A632" s="151"/>
      <c r="B632" s="8"/>
      <c r="C632" s="8"/>
      <c r="D632" s="8"/>
      <c r="E632" s="40"/>
      <c r="F632" s="8"/>
      <c r="G632" s="8"/>
      <c r="H632" s="8"/>
      <c r="I632" s="5"/>
      <c r="J632" s="5"/>
      <c r="K632" s="5"/>
    </row>
    <row r="633" spans="1:11" ht="16">
      <c r="A633" s="151"/>
      <c r="B633" s="8"/>
      <c r="C633" s="8"/>
      <c r="D633" s="8"/>
      <c r="E633" s="40"/>
      <c r="F633" s="8"/>
      <c r="G633" s="8"/>
      <c r="H633" s="8"/>
      <c r="I633" s="5"/>
      <c r="J633" s="5"/>
      <c r="K633" s="5"/>
    </row>
    <row r="634" spans="1:11" ht="16">
      <c r="A634" s="151"/>
      <c r="B634" s="8"/>
      <c r="C634" s="8"/>
      <c r="D634" s="8"/>
      <c r="E634" s="40"/>
      <c r="F634" s="8"/>
      <c r="G634" s="8"/>
      <c r="H634" s="8"/>
      <c r="I634" s="5"/>
      <c r="J634" s="5"/>
      <c r="K634" s="5"/>
    </row>
    <row r="635" spans="1:11" ht="16">
      <c r="A635" s="151"/>
      <c r="B635" s="8"/>
      <c r="C635" s="8"/>
      <c r="D635" s="8"/>
      <c r="E635" s="40"/>
      <c r="F635" s="8"/>
      <c r="G635" s="8"/>
      <c r="H635" s="8"/>
      <c r="I635" s="5"/>
      <c r="J635" s="5"/>
      <c r="K635" s="5"/>
    </row>
    <row r="636" spans="1:11" ht="16">
      <c r="A636" s="151"/>
      <c r="B636" s="8"/>
      <c r="C636" s="8"/>
      <c r="D636" s="8"/>
      <c r="E636" s="40"/>
      <c r="F636" s="8"/>
      <c r="G636" s="8"/>
      <c r="H636" s="8"/>
      <c r="I636" s="5"/>
      <c r="J636" s="5"/>
      <c r="K636" s="5"/>
    </row>
    <row r="637" spans="1:11" ht="16">
      <c r="A637" s="151"/>
      <c r="B637" s="8"/>
      <c r="C637" s="8"/>
      <c r="D637" s="8"/>
      <c r="E637" s="40"/>
      <c r="F637" s="8"/>
      <c r="G637" s="8"/>
      <c r="H637" s="8"/>
      <c r="I637" s="5"/>
      <c r="J637" s="5"/>
      <c r="K637" s="5"/>
    </row>
    <row r="638" spans="1:11" ht="16">
      <c r="A638" s="151"/>
      <c r="B638" s="8"/>
      <c r="C638" s="8"/>
      <c r="D638" s="8"/>
      <c r="E638" s="40"/>
      <c r="F638" s="8"/>
      <c r="G638" s="8"/>
      <c r="H638" s="8"/>
      <c r="I638" s="5"/>
      <c r="J638" s="5"/>
      <c r="K638" s="5"/>
    </row>
    <row r="639" spans="1:11" ht="16">
      <c r="A639" s="151"/>
      <c r="B639" s="8"/>
      <c r="C639" s="8"/>
      <c r="D639" s="8"/>
      <c r="E639" s="40"/>
      <c r="F639" s="8"/>
      <c r="G639" s="8"/>
      <c r="H639" s="8"/>
      <c r="I639" s="5"/>
      <c r="J639" s="5"/>
      <c r="K639" s="5"/>
    </row>
    <row r="640" spans="1:11" ht="16">
      <c r="A640" s="151"/>
      <c r="B640" s="8"/>
      <c r="C640" s="8"/>
      <c r="D640" s="8"/>
      <c r="E640" s="40"/>
      <c r="F640" s="8"/>
      <c r="G640" s="8"/>
      <c r="H640" s="8"/>
      <c r="I640" s="5"/>
      <c r="J640" s="5"/>
      <c r="K640" s="5"/>
    </row>
    <row r="641" spans="1:11" ht="16">
      <c r="A641" s="151"/>
      <c r="B641" s="8"/>
      <c r="C641" s="8"/>
      <c r="D641" s="8"/>
      <c r="E641" s="40"/>
      <c r="F641" s="8"/>
      <c r="G641" s="8"/>
      <c r="H641" s="8"/>
      <c r="I641" s="5"/>
      <c r="J641" s="5"/>
      <c r="K641" s="5"/>
    </row>
    <row r="642" spans="1:11" ht="16">
      <c r="A642" s="151"/>
      <c r="B642" s="8"/>
      <c r="C642" s="8"/>
      <c r="D642" s="8"/>
      <c r="E642" s="40"/>
      <c r="F642" s="8"/>
      <c r="G642" s="8"/>
      <c r="H642" s="8"/>
      <c r="I642" s="5"/>
      <c r="J642" s="5"/>
      <c r="K642" s="5"/>
    </row>
    <row r="643" spans="1:11" ht="16">
      <c r="A643" s="151"/>
      <c r="B643" s="8"/>
      <c r="C643" s="8"/>
      <c r="D643" s="8"/>
      <c r="E643" s="40"/>
      <c r="F643" s="8"/>
      <c r="G643" s="8"/>
      <c r="H643" s="8"/>
      <c r="I643" s="5"/>
      <c r="J643" s="5"/>
      <c r="K643" s="5"/>
    </row>
    <row r="644" spans="1:11" ht="16">
      <c r="A644" s="151"/>
      <c r="B644" s="8"/>
      <c r="C644" s="8"/>
      <c r="D644" s="8"/>
      <c r="E644" s="40"/>
      <c r="F644" s="8"/>
      <c r="G644" s="8"/>
      <c r="H644" s="8"/>
      <c r="I644" s="5"/>
      <c r="J644" s="5"/>
      <c r="K644" s="5"/>
    </row>
    <row r="645" spans="1:11" ht="16">
      <c r="A645" s="151"/>
      <c r="B645" s="8"/>
      <c r="C645" s="8"/>
      <c r="D645" s="8"/>
      <c r="E645" s="40"/>
      <c r="F645" s="8"/>
      <c r="G645" s="8"/>
      <c r="H645" s="8"/>
      <c r="I645" s="5"/>
      <c r="J645" s="5"/>
      <c r="K645" s="5"/>
    </row>
    <row r="646" spans="1:11" ht="16">
      <c r="A646" s="151"/>
      <c r="B646" s="8"/>
      <c r="C646" s="8"/>
      <c r="D646" s="8"/>
      <c r="E646" s="40"/>
      <c r="F646" s="8"/>
      <c r="G646" s="8"/>
      <c r="H646" s="8"/>
      <c r="I646" s="5"/>
      <c r="J646" s="5"/>
      <c r="K646" s="5"/>
    </row>
    <row r="647" spans="1:11" ht="16">
      <c r="A647" s="151"/>
      <c r="B647" s="8"/>
      <c r="C647" s="8"/>
      <c r="D647" s="8"/>
      <c r="E647" s="40"/>
      <c r="F647" s="8"/>
      <c r="G647" s="8"/>
      <c r="H647" s="8"/>
      <c r="I647" s="5"/>
      <c r="J647" s="5"/>
      <c r="K647" s="5"/>
    </row>
    <row r="648" spans="1:11" ht="16">
      <c r="A648" s="151"/>
      <c r="B648" s="8"/>
      <c r="C648" s="8"/>
      <c r="D648" s="8"/>
      <c r="E648" s="40"/>
      <c r="F648" s="8"/>
      <c r="G648" s="8"/>
      <c r="H648" s="8"/>
      <c r="I648" s="5"/>
      <c r="J648" s="5"/>
      <c r="K648" s="5"/>
    </row>
    <row r="649" spans="1:11" ht="16">
      <c r="A649" s="151"/>
      <c r="B649" s="8"/>
      <c r="C649" s="8"/>
      <c r="D649" s="8"/>
      <c r="E649" s="40"/>
      <c r="F649" s="8"/>
      <c r="G649" s="8"/>
      <c r="H649" s="8"/>
      <c r="I649" s="5"/>
      <c r="J649" s="5"/>
      <c r="K649" s="5"/>
    </row>
    <row r="650" spans="1:11" ht="16">
      <c r="A650" s="151"/>
      <c r="B650" s="8"/>
      <c r="C650" s="8"/>
      <c r="D650" s="8"/>
      <c r="E650" s="40"/>
      <c r="F650" s="8"/>
      <c r="G650" s="8"/>
      <c r="H650" s="8"/>
      <c r="I650" s="5"/>
      <c r="J650" s="5"/>
      <c r="K650" s="5"/>
    </row>
    <row r="651" spans="1:11" ht="16">
      <c r="A651" s="151"/>
      <c r="B651" s="8"/>
      <c r="C651" s="8"/>
      <c r="D651" s="8"/>
      <c r="E651" s="40"/>
      <c r="F651" s="8"/>
      <c r="G651" s="8"/>
      <c r="H651" s="8"/>
      <c r="I651" s="5"/>
      <c r="J651" s="5"/>
      <c r="K651" s="5"/>
    </row>
    <row r="652" spans="1:11" ht="16">
      <c r="A652" s="151"/>
      <c r="B652" s="8"/>
      <c r="C652" s="8"/>
      <c r="D652" s="8"/>
      <c r="E652" s="40"/>
      <c r="F652" s="8"/>
      <c r="G652" s="8"/>
      <c r="H652" s="8"/>
      <c r="I652" s="5"/>
      <c r="J652" s="5"/>
      <c r="K652" s="5"/>
    </row>
    <row r="653" spans="1:11" ht="16">
      <c r="A653" s="151"/>
      <c r="B653" s="8"/>
      <c r="C653" s="8"/>
      <c r="D653" s="8"/>
      <c r="E653" s="40"/>
      <c r="F653" s="8"/>
      <c r="G653" s="8"/>
      <c r="H653" s="8"/>
      <c r="I653" s="5"/>
      <c r="J653" s="5"/>
      <c r="K653" s="5"/>
    </row>
    <row r="654" spans="1:11" ht="16">
      <c r="A654" s="151"/>
      <c r="B654" s="8"/>
      <c r="C654" s="8"/>
      <c r="D654" s="8"/>
      <c r="E654" s="40"/>
      <c r="F654" s="8"/>
      <c r="G654" s="8"/>
      <c r="H654" s="8"/>
      <c r="I654" s="5"/>
      <c r="J654" s="5"/>
      <c r="K654" s="5"/>
    </row>
    <row r="655" spans="1:11" ht="16">
      <c r="A655" s="151"/>
      <c r="B655" s="8"/>
      <c r="C655" s="8"/>
      <c r="D655" s="8"/>
      <c r="E655" s="40"/>
      <c r="F655" s="8"/>
      <c r="G655" s="8"/>
      <c r="H655" s="8"/>
      <c r="I655" s="5"/>
      <c r="J655" s="5"/>
      <c r="K655" s="5"/>
    </row>
    <row r="656" spans="1:11" ht="16">
      <c r="A656" s="151"/>
      <c r="B656" s="8"/>
      <c r="C656" s="8"/>
      <c r="D656" s="8"/>
      <c r="E656" s="40"/>
      <c r="F656" s="8"/>
      <c r="G656" s="8"/>
      <c r="H656" s="8"/>
      <c r="I656" s="5"/>
      <c r="J656" s="5"/>
      <c r="K656" s="5"/>
    </row>
    <row r="657" spans="1:11" ht="16">
      <c r="A657" s="151"/>
      <c r="B657" s="8"/>
      <c r="C657" s="8"/>
      <c r="D657" s="8"/>
      <c r="E657" s="40"/>
      <c r="F657" s="8"/>
      <c r="G657" s="8"/>
      <c r="H657" s="8"/>
      <c r="I657" s="5"/>
      <c r="J657" s="5"/>
      <c r="K657" s="5"/>
    </row>
    <row r="658" spans="1:11" ht="16">
      <c r="A658" s="151"/>
      <c r="B658" s="8"/>
      <c r="C658" s="8"/>
      <c r="D658" s="8"/>
      <c r="E658" s="40"/>
      <c r="F658" s="8"/>
      <c r="G658" s="8"/>
      <c r="H658" s="8"/>
      <c r="I658" s="5"/>
      <c r="J658" s="5"/>
      <c r="K658" s="5"/>
    </row>
    <row r="659" spans="1:11" ht="16">
      <c r="A659" s="151"/>
      <c r="B659" s="8"/>
      <c r="C659" s="8"/>
      <c r="D659" s="8"/>
      <c r="E659" s="40"/>
      <c r="F659" s="8"/>
      <c r="G659" s="8"/>
      <c r="H659" s="8"/>
      <c r="I659" s="5"/>
      <c r="J659" s="5"/>
      <c r="K659" s="5"/>
    </row>
    <row r="660" spans="1:11" ht="16">
      <c r="A660" s="151"/>
      <c r="B660" s="8"/>
      <c r="C660" s="8"/>
      <c r="D660" s="8"/>
      <c r="E660" s="40"/>
      <c r="F660" s="8"/>
      <c r="G660" s="8"/>
      <c r="H660" s="8"/>
      <c r="I660" s="5"/>
      <c r="J660" s="5"/>
      <c r="K660" s="5"/>
    </row>
    <row r="661" spans="1:11" ht="16">
      <c r="A661" s="151"/>
      <c r="B661" s="8"/>
      <c r="C661" s="8"/>
      <c r="D661" s="8"/>
      <c r="E661" s="40"/>
      <c r="F661" s="8"/>
      <c r="G661" s="8"/>
      <c r="H661" s="8"/>
      <c r="I661" s="5"/>
      <c r="J661" s="5"/>
      <c r="K661" s="5"/>
    </row>
    <row r="662" spans="1:11" ht="16">
      <c r="A662" s="151"/>
      <c r="B662" s="8"/>
      <c r="C662" s="8"/>
      <c r="D662" s="8"/>
      <c r="E662" s="40"/>
      <c r="F662" s="8"/>
      <c r="G662" s="8"/>
      <c r="H662" s="8"/>
      <c r="I662" s="5"/>
      <c r="J662" s="5"/>
      <c r="K662" s="5"/>
    </row>
    <row r="663" spans="1:11" ht="16">
      <c r="A663" s="151"/>
      <c r="B663" s="8"/>
      <c r="C663" s="8"/>
      <c r="D663" s="8"/>
      <c r="E663" s="40"/>
      <c r="F663" s="8"/>
      <c r="G663" s="8"/>
      <c r="H663" s="8"/>
      <c r="I663" s="5"/>
      <c r="J663" s="5"/>
      <c r="K663" s="5"/>
    </row>
    <row r="664" spans="1:11" ht="16">
      <c r="A664" s="151"/>
      <c r="B664" s="8"/>
      <c r="C664" s="8"/>
      <c r="D664" s="8"/>
      <c r="E664" s="40"/>
      <c r="F664" s="8"/>
      <c r="G664" s="8"/>
      <c r="H664" s="8"/>
      <c r="I664" s="5"/>
      <c r="J664" s="5"/>
      <c r="K664" s="5"/>
    </row>
    <row r="665" spans="1:11" ht="16">
      <c r="A665" s="151"/>
      <c r="B665" s="8"/>
      <c r="C665" s="8"/>
      <c r="D665" s="8"/>
      <c r="E665" s="40"/>
      <c r="F665" s="8"/>
      <c r="G665" s="8"/>
      <c r="H665" s="8"/>
      <c r="I665" s="5"/>
      <c r="J665" s="5"/>
      <c r="K665" s="5"/>
    </row>
    <row r="666" spans="1:11" ht="16">
      <c r="A666" s="151"/>
      <c r="B666" s="8"/>
      <c r="C666" s="8"/>
      <c r="D666" s="8"/>
      <c r="E666" s="40"/>
      <c r="F666" s="8"/>
      <c r="G666" s="8"/>
      <c r="H666" s="8"/>
      <c r="I666" s="5"/>
      <c r="J666" s="5"/>
      <c r="K666" s="5"/>
    </row>
    <row r="667" spans="1:11" ht="16">
      <c r="A667" s="151"/>
      <c r="B667" s="8"/>
      <c r="C667" s="8"/>
      <c r="D667" s="8"/>
      <c r="E667" s="40"/>
      <c r="F667" s="8"/>
      <c r="G667" s="8"/>
      <c r="H667" s="8"/>
      <c r="I667" s="5"/>
      <c r="J667" s="5"/>
      <c r="K667" s="5"/>
    </row>
    <row r="668" spans="1:11" ht="16">
      <c r="A668" s="151"/>
      <c r="B668" s="8"/>
      <c r="C668" s="8"/>
      <c r="D668" s="8"/>
      <c r="E668" s="40"/>
      <c r="F668" s="8"/>
      <c r="G668" s="8"/>
      <c r="H668" s="8"/>
      <c r="I668" s="5"/>
      <c r="J668" s="5"/>
      <c r="K668" s="5"/>
    </row>
    <row r="669" spans="1:11" ht="16">
      <c r="A669" s="151"/>
      <c r="B669" s="8"/>
      <c r="C669" s="8"/>
      <c r="D669" s="8"/>
      <c r="E669" s="40"/>
      <c r="F669" s="8"/>
      <c r="G669" s="8"/>
      <c r="H669" s="8"/>
      <c r="I669" s="5"/>
      <c r="J669" s="5"/>
      <c r="K669" s="5"/>
    </row>
    <row r="670" spans="1:11" ht="16">
      <c r="A670" s="151"/>
      <c r="B670" s="8"/>
      <c r="C670" s="8"/>
      <c r="D670" s="8"/>
      <c r="E670" s="40"/>
      <c r="F670" s="8"/>
      <c r="G670" s="8"/>
      <c r="H670" s="8"/>
      <c r="I670" s="5"/>
      <c r="J670" s="5"/>
      <c r="K670" s="5"/>
    </row>
    <row r="671" spans="1:11" ht="16">
      <c r="A671" s="151"/>
      <c r="B671" s="8"/>
      <c r="C671" s="8"/>
      <c r="D671" s="8"/>
      <c r="E671" s="40"/>
      <c r="F671" s="8"/>
      <c r="G671" s="8"/>
      <c r="H671" s="8"/>
      <c r="I671" s="5"/>
      <c r="J671" s="5"/>
      <c r="K671" s="5"/>
    </row>
    <row r="672" spans="1:11" ht="16">
      <c r="A672" s="151"/>
      <c r="B672" s="8"/>
      <c r="C672" s="8"/>
      <c r="D672" s="8"/>
      <c r="E672" s="40"/>
      <c r="F672" s="8"/>
      <c r="G672" s="8"/>
      <c r="H672" s="8"/>
      <c r="I672" s="5"/>
      <c r="J672" s="5"/>
      <c r="K672" s="5"/>
    </row>
    <row r="673" spans="1:11" ht="16">
      <c r="A673" s="151"/>
      <c r="B673" s="8"/>
      <c r="C673" s="8"/>
      <c r="D673" s="8"/>
      <c r="E673" s="40"/>
      <c r="F673" s="8"/>
      <c r="G673" s="8"/>
      <c r="H673" s="8"/>
      <c r="I673" s="5"/>
      <c r="J673" s="5"/>
      <c r="K673" s="5"/>
    </row>
    <row r="674" spans="1:11" ht="16">
      <c r="A674" s="151"/>
      <c r="B674" s="8"/>
      <c r="C674" s="8"/>
      <c r="D674" s="8"/>
      <c r="E674" s="40"/>
      <c r="F674" s="8"/>
      <c r="G674" s="8"/>
      <c r="H674" s="8"/>
      <c r="I674" s="5"/>
      <c r="J674" s="5"/>
      <c r="K674" s="5"/>
    </row>
    <row r="675" spans="1:11" ht="16">
      <c r="A675" s="151"/>
      <c r="B675" s="8"/>
      <c r="C675" s="8"/>
      <c r="D675" s="8"/>
      <c r="E675" s="40"/>
      <c r="F675" s="8"/>
      <c r="G675" s="8"/>
      <c r="H675" s="8"/>
      <c r="I675" s="5"/>
      <c r="J675" s="5"/>
      <c r="K675" s="5"/>
    </row>
    <row r="676" spans="1:11" ht="16">
      <c r="A676" s="151"/>
      <c r="B676" s="8"/>
      <c r="C676" s="8"/>
      <c r="D676" s="8"/>
      <c r="E676" s="40"/>
      <c r="F676" s="8"/>
      <c r="G676" s="8"/>
      <c r="H676" s="8"/>
      <c r="I676" s="5"/>
      <c r="J676" s="5"/>
      <c r="K676" s="5"/>
    </row>
    <row r="677" spans="1:11" ht="16">
      <c r="A677" s="151"/>
      <c r="B677" s="8"/>
      <c r="C677" s="8"/>
      <c r="D677" s="8"/>
      <c r="E677" s="40"/>
      <c r="F677" s="8"/>
      <c r="G677" s="8"/>
      <c r="H677" s="8"/>
      <c r="I677" s="5"/>
      <c r="J677" s="5"/>
      <c r="K677" s="5"/>
    </row>
    <row r="678" spans="1:11" ht="16">
      <c r="A678" s="151"/>
      <c r="B678" s="8"/>
      <c r="C678" s="8"/>
      <c r="D678" s="8"/>
      <c r="E678" s="40"/>
      <c r="F678" s="8"/>
      <c r="G678" s="8"/>
      <c r="H678" s="8"/>
      <c r="I678" s="5"/>
      <c r="J678" s="5"/>
      <c r="K678" s="5"/>
    </row>
    <row r="679" spans="1:11" ht="16">
      <c r="A679" s="151"/>
      <c r="B679" s="8"/>
      <c r="C679" s="8"/>
      <c r="D679" s="8"/>
      <c r="E679" s="40"/>
      <c r="F679" s="8"/>
      <c r="G679" s="8"/>
      <c r="H679" s="8"/>
      <c r="I679" s="5"/>
      <c r="J679" s="5"/>
      <c r="K679" s="5"/>
    </row>
    <row r="680" spans="1:11" ht="16">
      <c r="A680" s="151"/>
      <c r="B680" s="8"/>
      <c r="C680" s="8"/>
      <c r="D680" s="8"/>
      <c r="E680" s="40"/>
      <c r="F680" s="8"/>
      <c r="G680" s="8"/>
      <c r="H680" s="8"/>
      <c r="I680" s="5"/>
      <c r="J680" s="5"/>
      <c r="K680" s="5"/>
    </row>
    <row r="681" spans="1:11" ht="16">
      <c r="A681" s="151"/>
      <c r="B681" s="8"/>
      <c r="C681" s="8"/>
      <c r="D681" s="8"/>
      <c r="E681" s="40"/>
      <c r="F681" s="8"/>
      <c r="G681" s="8"/>
      <c r="H681" s="8"/>
      <c r="I681" s="5"/>
      <c r="J681" s="5"/>
      <c r="K681" s="5"/>
    </row>
    <row r="682" spans="1:11" ht="16">
      <c r="A682" s="151"/>
      <c r="B682" s="8"/>
      <c r="C682" s="8"/>
      <c r="D682" s="8"/>
      <c r="E682" s="40"/>
      <c r="F682" s="8"/>
      <c r="G682" s="8"/>
      <c r="H682" s="8"/>
      <c r="I682" s="5"/>
      <c r="J682" s="5"/>
      <c r="K682" s="5"/>
    </row>
    <row r="683" spans="1:11" ht="16">
      <c r="A683" s="151"/>
      <c r="B683" s="8"/>
      <c r="C683" s="8"/>
      <c r="D683" s="8"/>
      <c r="E683" s="40"/>
      <c r="F683" s="8"/>
      <c r="G683" s="8"/>
      <c r="H683" s="8"/>
      <c r="I683" s="5"/>
      <c r="J683" s="5"/>
      <c r="K683" s="5"/>
    </row>
    <row r="684" spans="1:11" ht="16">
      <c r="A684" s="151"/>
      <c r="B684" s="8"/>
      <c r="C684" s="8"/>
      <c r="D684" s="8"/>
      <c r="E684" s="40"/>
      <c r="F684" s="8"/>
      <c r="G684" s="8"/>
      <c r="H684" s="8"/>
      <c r="I684" s="5"/>
      <c r="J684" s="5"/>
      <c r="K684" s="5"/>
    </row>
    <row r="685" spans="1:11" ht="16">
      <c r="A685" s="151"/>
      <c r="B685" s="8"/>
      <c r="C685" s="8"/>
      <c r="D685" s="8"/>
      <c r="E685" s="40"/>
      <c r="F685" s="8"/>
      <c r="G685" s="8"/>
      <c r="H685" s="8"/>
      <c r="I685" s="5"/>
      <c r="J685" s="5"/>
      <c r="K685" s="5"/>
    </row>
    <row r="686" spans="1:11" ht="16">
      <c r="A686" s="151"/>
      <c r="B686" s="8"/>
      <c r="C686" s="8"/>
      <c r="D686" s="8"/>
      <c r="E686" s="40"/>
      <c r="F686" s="8"/>
      <c r="G686" s="8"/>
      <c r="H686" s="8"/>
      <c r="I686" s="5"/>
      <c r="J686" s="5"/>
      <c r="K686" s="5"/>
    </row>
    <row r="687" spans="1:11" ht="16">
      <c r="A687" s="151"/>
      <c r="B687" s="8"/>
      <c r="C687" s="8"/>
      <c r="D687" s="8"/>
      <c r="E687" s="40"/>
      <c r="F687" s="8"/>
      <c r="G687" s="8"/>
      <c r="H687" s="8"/>
      <c r="I687" s="5"/>
      <c r="J687" s="5"/>
      <c r="K687" s="5"/>
    </row>
    <row r="688" spans="1:11" ht="16">
      <c r="A688" s="151"/>
      <c r="B688" s="8"/>
      <c r="C688" s="8"/>
      <c r="D688" s="8"/>
      <c r="E688" s="40"/>
      <c r="F688" s="8"/>
      <c r="G688" s="8"/>
      <c r="H688" s="8"/>
      <c r="I688" s="5"/>
      <c r="J688" s="5"/>
      <c r="K688" s="5"/>
    </row>
    <row r="689" spans="1:11" ht="16">
      <c r="A689" s="151"/>
      <c r="B689" s="8"/>
      <c r="C689" s="8"/>
      <c r="D689" s="8"/>
      <c r="E689" s="40"/>
      <c r="F689" s="8"/>
      <c r="G689" s="8"/>
      <c r="H689" s="8"/>
      <c r="I689" s="5"/>
      <c r="J689" s="5"/>
      <c r="K689" s="5"/>
    </row>
    <row r="690" spans="1:11" ht="16">
      <c r="A690" s="151"/>
      <c r="B690" s="8"/>
      <c r="C690" s="8"/>
      <c r="D690" s="8"/>
      <c r="E690" s="40"/>
      <c r="F690" s="8"/>
      <c r="G690" s="8"/>
      <c r="H690" s="8"/>
      <c r="I690" s="5"/>
      <c r="J690" s="5"/>
      <c r="K690" s="5"/>
    </row>
    <row r="691" spans="1:11" ht="16">
      <c r="A691" s="151"/>
      <c r="B691" s="8"/>
      <c r="C691" s="8"/>
      <c r="D691" s="8"/>
      <c r="E691" s="40"/>
      <c r="F691" s="8"/>
      <c r="G691" s="8"/>
      <c r="H691" s="8"/>
      <c r="I691" s="5"/>
      <c r="J691" s="5"/>
      <c r="K691" s="5"/>
    </row>
    <row r="692" spans="1:11" ht="16">
      <c r="A692" s="151"/>
      <c r="B692" s="8"/>
      <c r="C692" s="8"/>
      <c r="D692" s="8"/>
      <c r="E692" s="40"/>
      <c r="F692" s="8"/>
      <c r="G692" s="8"/>
      <c r="H692" s="8"/>
      <c r="I692" s="5"/>
      <c r="J692" s="5"/>
      <c r="K692" s="5"/>
    </row>
    <row r="693" spans="1:11" ht="16">
      <c r="A693" s="151"/>
      <c r="B693" s="8"/>
      <c r="C693" s="8"/>
      <c r="D693" s="8"/>
      <c r="E693" s="40"/>
      <c r="F693" s="8"/>
      <c r="G693" s="8"/>
      <c r="H693" s="8"/>
      <c r="I693" s="5"/>
      <c r="J693" s="5"/>
      <c r="K693" s="5"/>
    </row>
    <row r="694" spans="1:11" ht="16">
      <c r="A694" s="151"/>
      <c r="B694" s="8"/>
      <c r="C694" s="8"/>
      <c r="D694" s="8"/>
      <c r="E694" s="40"/>
      <c r="F694" s="8"/>
      <c r="G694" s="8"/>
      <c r="H694" s="8"/>
      <c r="I694" s="5"/>
      <c r="J694" s="5"/>
      <c r="K694" s="5"/>
    </row>
    <row r="695" spans="1:11" ht="16">
      <c r="A695" s="151"/>
      <c r="B695" s="8"/>
      <c r="C695" s="8"/>
      <c r="D695" s="8"/>
      <c r="E695" s="40"/>
      <c r="F695" s="8"/>
      <c r="G695" s="8"/>
      <c r="H695" s="8"/>
      <c r="I695" s="5"/>
      <c r="J695" s="5"/>
      <c r="K695" s="5"/>
    </row>
    <row r="696" spans="1:11" ht="16">
      <c r="A696" s="151"/>
      <c r="B696" s="8"/>
      <c r="C696" s="8"/>
      <c r="D696" s="8"/>
      <c r="E696" s="40"/>
      <c r="F696" s="8"/>
      <c r="G696" s="8"/>
      <c r="H696" s="8"/>
      <c r="I696" s="5"/>
      <c r="J696" s="5"/>
      <c r="K696" s="5"/>
    </row>
    <row r="697" spans="1:11" ht="16">
      <c r="A697" s="151"/>
      <c r="B697" s="8"/>
      <c r="C697" s="8"/>
      <c r="D697" s="8"/>
      <c r="E697" s="40"/>
      <c r="F697" s="8"/>
      <c r="G697" s="8"/>
      <c r="H697" s="8"/>
      <c r="I697" s="5"/>
      <c r="J697" s="5"/>
      <c r="K697" s="5"/>
    </row>
    <row r="698" spans="1:11" ht="16">
      <c r="A698" s="151"/>
      <c r="B698" s="8"/>
      <c r="C698" s="8"/>
      <c r="D698" s="8"/>
      <c r="E698" s="40"/>
      <c r="F698" s="8"/>
      <c r="G698" s="8"/>
      <c r="H698" s="8"/>
      <c r="I698" s="5"/>
      <c r="J698" s="5"/>
      <c r="K698" s="5"/>
    </row>
    <row r="699" spans="1:11" ht="16">
      <c r="A699" s="151"/>
      <c r="B699" s="8"/>
      <c r="C699" s="8"/>
      <c r="D699" s="8"/>
      <c r="E699" s="40"/>
      <c r="F699" s="8"/>
      <c r="G699" s="8"/>
      <c r="H699" s="8"/>
      <c r="I699" s="5"/>
      <c r="J699" s="5"/>
      <c r="K699" s="5"/>
    </row>
    <row r="700" spans="1:11" ht="16">
      <c r="A700" s="151"/>
      <c r="B700" s="8"/>
      <c r="C700" s="8"/>
      <c r="D700" s="8"/>
      <c r="E700" s="40"/>
      <c r="F700" s="8"/>
      <c r="G700" s="8"/>
      <c r="H700" s="8"/>
      <c r="I700" s="5"/>
      <c r="J700" s="5"/>
      <c r="K700" s="5"/>
    </row>
    <row r="701" spans="1:11" ht="16">
      <c r="A701" s="151"/>
      <c r="B701" s="8"/>
      <c r="C701" s="8"/>
      <c r="D701" s="8"/>
      <c r="E701" s="40"/>
      <c r="F701" s="8"/>
      <c r="G701" s="8"/>
      <c r="H701" s="8"/>
      <c r="I701" s="5"/>
      <c r="J701" s="5"/>
      <c r="K701" s="5"/>
    </row>
    <row r="702" spans="1:11" ht="16">
      <c r="A702" s="151"/>
      <c r="B702" s="8"/>
      <c r="C702" s="8"/>
      <c r="D702" s="8"/>
      <c r="E702" s="40"/>
      <c r="F702" s="8"/>
      <c r="G702" s="8"/>
      <c r="H702" s="8"/>
      <c r="I702" s="5"/>
      <c r="J702" s="5"/>
      <c r="K702" s="5"/>
    </row>
    <row r="703" spans="1:11" ht="16">
      <c r="A703" s="151"/>
      <c r="B703" s="8"/>
      <c r="C703" s="8"/>
      <c r="D703" s="8"/>
      <c r="E703" s="40"/>
      <c r="F703" s="8"/>
      <c r="G703" s="8"/>
      <c r="H703" s="8"/>
      <c r="I703" s="5"/>
      <c r="J703" s="5"/>
      <c r="K703" s="5"/>
    </row>
    <row r="704" spans="1:11" ht="16">
      <c r="A704" s="151"/>
      <c r="B704" s="8"/>
      <c r="C704" s="8"/>
      <c r="D704" s="8"/>
      <c r="E704" s="40"/>
      <c r="F704" s="8"/>
      <c r="G704" s="8"/>
      <c r="H704" s="8"/>
      <c r="I704" s="5"/>
      <c r="J704" s="5"/>
      <c r="K704" s="5"/>
    </row>
    <row r="705" spans="1:11" ht="16">
      <c r="A705" s="151"/>
      <c r="B705" s="8"/>
      <c r="C705" s="8"/>
      <c r="D705" s="8"/>
      <c r="E705" s="40"/>
      <c r="F705" s="8"/>
      <c r="G705" s="8"/>
      <c r="H705" s="8"/>
      <c r="I705" s="5"/>
      <c r="J705" s="5"/>
      <c r="K705" s="5"/>
    </row>
    <row r="706" spans="1:11" ht="16">
      <c r="A706" s="151"/>
      <c r="B706" s="8"/>
      <c r="C706" s="8"/>
      <c r="D706" s="8"/>
      <c r="E706" s="40"/>
      <c r="F706" s="8"/>
      <c r="G706" s="8"/>
      <c r="H706" s="8"/>
      <c r="I706" s="5"/>
      <c r="J706" s="5"/>
      <c r="K706" s="5"/>
    </row>
    <row r="707" spans="1:11" ht="16">
      <c r="A707" s="151"/>
      <c r="B707" s="8"/>
      <c r="C707" s="8"/>
      <c r="D707" s="8"/>
      <c r="E707" s="40"/>
      <c r="F707" s="8"/>
      <c r="G707" s="8"/>
      <c r="H707" s="8"/>
      <c r="I707" s="5"/>
      <c r="J707" s="5"/>
      <c r="K707" s="5"/>
    </row>
    <row r="708" spans="1:11" ht="16">
      <c r="A708" s="151"/>
      <c r="B708" s="8"/>
      <c r="C708" s="8"/>
      <c r="D708" s="8"/>
      <c r="E708" s="40"/>
      <c r="F708" s="8"/>
      <c r="G708" s="8"/>
      <c r="H708" s="8"/>
      <c r="I708" s="5"/>
      <c r="J708" s="5"/>
      <c r="K708" s="5"/>
    </row>
    <row r="709" spans="1:11" ht="16">
      <c r="A709" s="151"/>
      <c r="B709" s="8"/>
      <c r="C709" s="8"/>
      <c r="D709" s="8"/>
      <c r="E709" s="40"/>
      <c r="F709" s="8"/>
      <c r="G709" s="8"/>
      <c r="H709" s="8"/>
      <c r="I709" s="5"/>
      <c r="J709" s="5"/>
      <c r="K709" s="5"/>
    </row>
    <row r="710" spans="1:11" ht="16">
      <c r="A710" s="151"/>
      <c r="B710" s="8"/>
      <c r="C710" s="8"/>
      <c r="D710" s="8"/>
      <c r="E710" s="40"/>
      <c r="F710" s="8"/>
      <c r="G710" s="8"/>
      <c r="H710" s="8"/>
      <c r="I710" s="5"/>
      <c r="J710" s="5"/>
      <c r="K710" s="5"/>
    </row>
    <row r="711" spans="1:11" ht="16">
      <c r="A711" s="151"/>
      <c r="B711" s="8"/>
      <c r="C711" s="8"/>
      <c r="D711" s="8"/>
      <c r="E711" s="40"/>
      <c r="F711" s="8"/>
      <c r="G711" s="8"/>
      <c r="H711" s="8"/>
      <c r="I711" s="5"/>
      <c r="J711" s="5"/>
      <c r="K711" s="5"/>
    </row>
    <row r="712" spans="1:11" ht="16">
      <c r="A712" s="151"/>
      <c r="B712" s="8"/>
      <c r="C712" s="8"/>
      <c r="D712" s="8"/>
      <c r="E712" s="40"/>
      <c r="F712" s="8"/>
      <c r="G712" s="8"/>
      <c r="H712" s="8"/>
      <c r="I712" s="5"/>
      <c r="J712" s="5"/>
      <c r="K712" s="5"/>
    </row>
    <row r="713" spans="1:11" ht="16">
      <c r="A713" s="151"/>
      <c r="B713" s="8"/>
      <c r="C713" s="8"/>
      <c r="D713" s="8"/>
      <c r="E713" s="40"/>
      <c r="F713" s="8"/>
      <c r="G713" s="8"/>
      <c r="H713" s="8"/>
      <c r="I713" s="5"/>
      <c r="J713" s="5"/>
      <c r="K713" s="5"/>
    </row>
    <row r="714" spans="1:11" ht="16">
      <c r="A714" s="151"/>
      <c r="B714" s="8"/>
      <c r="C714" s="8"/>
      <c r="D714" s="8"/>
      <c r="E714" s="40"/>
      <c r="F714" s="8"/>
      <c r="G714" s="8"/>
      <c r="H714" s="8"/>
      <c r="I714" s="5"/>
      <c r="J714" s="5"/>
      <c r="K714" s="5"/>
    </row>
    <row r="715" spans="1:11" ht="16">
      <c r="A715" s="151"/>
      <c r="B715" s="8"/>
      <c r="C715" s="8"/>
      <c r="D715" s="8"/>
      <c r="E715" s="40"/>
      <c r="F715" s="8"/>
      <c r="G715" s="8"/>
      <c r="H715" s="8"/>
      <c r="I715" s="5"/>
      <c r="J715" s="5"/>
      <c r="K715" s="5"/>
    </row>
    <row r="716" spans="1:11" ht="16">
      <c r="A716" s="151"/>
      <c r="B716" s="8"/>
      <c r="C716" s="8"/>
      <c r="D716" s="8"/>
      <c r="E716" s="40"/>
      <c r="F716" s="8"/>
      <c r="G716" s="8"/>
      <c r="H716" s="8"/>
      <c r="I716" s="5"/>
      <c r="J716" s="5"/>
      <c r="K716" s="5"/>
    </row>
    <row r="717" spans="1:11" ht="16">
      <c r="A717" s="151"/>
      <c r="B717" s="8"/>
      <c r="C717" s="8"/>
      <c r="D717" s="8"/>
      <c r="E717" s="40"/>
      <c r="F717" s="8"/>
      <c r="G717" s="8"/>
      <c r="H717" s="8"/>
      <c r="I717" s="5"/>
      <c r="J717" s="5"/>
      <c r="K717" s="5"/>
    </row>
    <row r="718" spans="1:11" ht="16">
      <c r="A718" s="151"/>
      <c r="B718" s="8"/>
      <c r="C718" s="8"/>
      <c r="D718" s="8"/>
      <c r="E718" s="40"/>
      <c r="F718" s="8"/>
      <c r="G718" s="8"/>
      <c r="H718" s="8"/>
      <c r="I718" s="5"/>
      <c r="J718" s="5"/>
      <c r="K718" s="5"/>
    </row>
    <row r="719" spans="1:11" ht="16">
      <c r="A719" s="151"/>
      <c r="B719" s="8"/>
      <c r="C719" s="8"/>
      <c r="D719" s="8"/>
      <c r="E719" s="40"/>
      <c r="F719" s="8"/>
      <c r="G719" s="8"/>
      <c r="H719" s="8"/>
      <c r="I719" s="5"/>
      <c r="J719" s="5"/>
      <c r="K719" s="5"/>
    </row>
    <row r="720" spans="1:11" ht="16">
      <c r="A720" s="151"/>
      <c r="B720" s="8"/>
      <c r="C720" s="8"/>
      <c r="D720" s="8"/>
      <c r="E720" s="40"/>
      <c r="F720" s="8"/>
      <c r="G720" s="8"/>
      <c r="H720" s="8"/>
      <c r="I720" s="5"/>
      <c r="J720" s="5"/>
      <c r="K720" s="5"/>
    </row>
    <row r="721" spans="1:11" ht="16">
      <c r="A721" s="151"/>
      <c r="B721" s="8"/>
      <c r="C721" s="8"/>
      <c r="D721" s="8"/>
      <c r="E721" s="40"/>
      <c r="F721" s="8"/>
      <c r="G721" s="8"/>
      <c r="H721" s="8"/>
      <c r="I721" s="5"/>
      <c r="J721" s="5"/>
      <c r="K721" s="5"/>
    </row>
    <row r="722" spans="1:11" ht="16">
      <c r="A722" s="151"/>
      <c r="B722" s="8"/>
      <c r="C722" s="8"/>
      <c r="D722" s="8"/>
      <c r="E722" s="40"/>
      <c r="F722" s="8"/>
      <c r="G722" s="8"/>
      <c r="H722" s="8"/>
      <c r="I722" s="5"/>
      <c r="J722" s="5"/>
      <c r="K722" s="5"/>
    </row>
    <row r="723" spans="1:11" ht="16">
      <c r="A723" s="151"/>
      <c r="B723" s="8"/>
      <c r="C723" s="8"/>
      <c r="D723" s="8"/>
      <c r="E723" s="40"/>
      <c r="F723" s="8"/>
      <c r="G723" s="8"/>
      <c r="H723" s="8"/>
      <c r="I723" s="5"/>
      <c r="J723" s="5"/>
      <c r="K723" s="5"/>
    </row>
    <row r="724" spans="1:11" ht="16">
      <c r="A724" s="151"/>
      <c r="B724" s="8"/>
      <c r="C724" s="8"/>
      <c r="D724" s="8"/>
      <c r="E724" s="40"/>
      <c r="F724" s="8"/>
      <c r="G724" s="8"/>
      <c r="H724" s="8"/>
      <c r="I724" s="5"/>
      <c r="J724" s="5"/>
      <c r="K724" s="5"/>
    </row>
    <row r="725" spans="1:11" ht="16">
      <c r="A725" s="151"/>
      <c r="B725" s="8"/>
      <c r="C725" s="8"/>
      <c r="D725" s="8"/>
      <c r="E725" s="40"/>
      <c r="F725" s="8"/>
      <c r="G725" s="8"/>
      <c r="H725" s="8"/>
      <c r="I725" s="5"/>
      <c r="J725" s="5"/>
      <c r="K725" s="5"/>
    </row>
    <row r="726" spans="1:11" ht="16">
      <c r="A726" s="151"/>
      <c r="B726" s="8"/>
      <c r="C726" s="8"/>
      <c r="D726" s="8"/>
      <c r="E726" s="40"/>
      <c r="F726" s="8"/>
      <c r="G726" s="8"/>
      <c r="H726" s="8"/>
      <c r="I726" s="5"/>
      <c r="J726" s="5"/>
      <c r="K726" s="5"/>
    </row>
    <row r="727" spans="1:11" ht="16">
      <c r="A727" s="151"/>
      <c r="B727" s="8"/>
      <c r="C727" s="8"/>
      <c r="D727" s="8"/>
      <c r="E727" s="40"/>
      <c r="F727" s="8"/>
      <c r="G727" s="8"/>
      <c r="H727" s="8"/>
      <c r="I727" s="5"/>
      <c r="J727" s="5"/>
      <c r="K727" s="5"/>
    </row>
    <row r="728" spans="1:11" ht="16">
      <c r="A728" s="151"/>
      <c r="B728" s="8"/>
      <c r="C728" s="8"/>
      <c r="D728" s="8"/>
      <c r="E728" s="40"/>
      <c r="F728" s="8"/>
      <c r="G728" s="8"/>
      <c r="H728" s="8"/>
      <c r="I728" s="5"/>
      <c r="J728" s="5"/>
      <c r="K728" s="5"/>
    </row>
    <row r="729" spans="1:11" ht="16">
      <c r="A729" s="151"/>
      <c r="B729" s="8"/>
      <c r="C729" s="8"/>
      <c r="D729" s="8"/>
      <c r="E729" s="40"/>
      <c r="F729" s="8"/>
      <c r="G729" s="8"/>
      <c r="H729" s="8"/>
      <c r="I729" s="5"/>
      <c r="J729" s="5"/>
      <c r="K729" s="5"/>
    </row>
    <row r="730" spans="1:11" ht="16">
      <c r="A730" s="151"/>
      <c r="B730" s="8"/>
      <c r="C730" s="8"/>
      <c r="D730" s="8"/>
      <c r="E730" s="40"/>
      <c r="F730" s="8"/>
      <c r="G730" s="8"/>
      <c r="H730" s="8"/>
      <c r="I730" s="5"/>
      <c r="J730" s="5"/>
      <c r="K730" s="5"/>
    </row>
    <row r="731" spans="1:11" ht="16">
      <c r="A731" s="151"/>
      <c r="B731" s="8"/>
      <c r="C731" s="8"/>
      <c r="D731" s="8"/>
      <c r="E731" s="40"/>
      <c r="F731" s="8"/>
      <c r="G731" s="8"/>
      <c r="H731" s="8"/>
      <c r="I731" s="5"/>
      <c r="J731" s="5"/>
      <c r="K731" s="5"/>
    </row>
    <row r="732" spans="1:11" ht="16">
      <c r="A732" s="151"/>
      <c r="B732" s="8"/>
      <c r="C732" s="8"/>
      <c r="D732" s="8"/>
      <c r="E732" s="40"/>
      <c r="F732" s="8"/>
      <c r="G732" s="8"/>
      <c r="H732" s="8"/>
      <c r="I732" s="5"/>
      <c r="J732" s="5"/>
      <c r="K732" s="5"/>
    </row>
    <row r="733" spans="1:11" ht="16">
      <c r="A733" s="151"/>
      <c r="B733" s="8"/>
      <c r="C733" s="8"/>
      <c r="D733" s="8"/>
      <c r="E733" s="40"/>
      <c r="F733" s="8"/>
      <c r="G733" s="8"/>
      <c r="H733" s="8"/>
      <c r="I733" s="5"/>
      <c r="J733" s="5"/>
      <c r="K733" s="5"/>
    </row>
    <row r="734" spans="1:11" ht="16">
      <c r="A734" s="151"/>
      <c r="B734" s="8"/>
      <c r="C734" s="8"/>
      <c r="D734" s="8"/>
      <c r="E734" s="40"/>
      <c r="F734" s="8"/>
      <c r="G734" s="8"/>
      <c r="H734" s="8"/>
      <c r="I734" s="5"/>
      <c r="J734" s="5"/>
      <c r="K734" s="5"/>
    </row>
    <row r="735" spans="1:11" ht="16">
      <c r="A735" s="151"/>
      <c r="B735" s="8"/>
      <c r="C735" s="8"/>
      <c r="D735" s="8"/>
      <c r="E735" s="40"/>
      <c r="F735" s="8"/>
      <c r="G735" s="8"/>
      <c r="H735" s="8"/>
      <c r="I735" s="5"/>
      <c r="J735" s="5"/>
      <c r="K735" s="5"/>
    </row>
    <row r="736" spans="1:11" ht="16">
      <c r="A736" s="151"/>
      <c r="B736" s="8"/>
      <c r="C736" s="8"/>
      <c r="D736" s="8"/>
      <c r="E736" s="40"/>
      <c r="F736" s="8"/>
      <c r="G736" s="8"/>
      <c r="H736" s="8"/>
      <c r="I736" s="5"/>
      <c r="J736" s="5"/>
      <c r="K736" s="5"/>
    </row>
    <row r="737" spans="1:11" ht="16">
      <c r="A737" s="151"/>
      <c r="B737" s="8"/>
      <c r="C737" s="8"/>
      <c r="D737" s="8"/>
      <c r="E737" s="40"/>
      <c r="F737" s="8"/>
      <c r="G737" s="8"/>
      <c r="H737" s="8"/>
      <c r="I737" s="5"/>
      <c r="J737" s="5"/>
      <c r="K737" s="5"/>
    </row>
    <row r="738" spans="1:11" ht="16">
      <c r="A738" s="151"/>
      <c r="B738" s="8"/>
      <c r="C738" s="8"/>
      <c r="D738" s="8"/>
      <c r="E738" s="40"/>
      <c r="F738" s="8"/>
      <c r="G738" s="8"/>
      <c r="H738" s="8"/>
      <c r="I738" s="5"/>
      <c r="J738" s="5"/>
      <c r="K738" s="5"/>
    </row>
    <row r="739" spans="1:11" ht="16">
      <c r="A739" s="151"/>
      <c r="B739" s="8"/>
      <c r="C739" s="8"/>
      <c r="D739" s="8"/>
      <c r="E739" s="40"/>
      <c r="F739" s="8"/>
      <c r="G739" s="8"/>
      <c r="H739" s="8"/>
      <c r="I739" s="5"/>
      <c r="J739" s="5"/>
      <c r="K739" s="5"/>
    </row>
    <row r="740" spans="1:11" ht="16">
      <c r="A740" s="151"/>
      <c r="B740" s="8"/>
      <c r="C740" s="8"/>
      <c r="D740" s="8"/>
      <c r="E740" s="40"/>
      <c r="F740" s="8"/>
      <c r="G740" s="8"/>
      <c r="H740" s="8"/>
      <c r="I740" s="5"/>
      <c r="J740" s="5"/>
      <c r="K740" s="5"/>
    </row>
    <row r="741" spans="1:11" ht="16">
      <c r="A741" s="151"/>
      <c r="B741" s="8"/>
      <c r="C741" s="8"/>
      <c r="D741" s="8"/>
      <c r="E741" s="40"/>
      <c r="F741" s="8"/>
      <c r="G741" s="8"/>
      <c r="H741" s="8"/>
      <c r="I741" s="5"/>
      <c r="J741" s="5"/>
      <c r="K741" s="5"/>
    </row>
    <row r="742" spans="1:11" ht="16">
      <c r="A742" s="151"/>
      <c r="B742" s="8"/>
      <c r="C742" s="8"/>
      <c r="D742" s="8"/>
      <c r="E742" s="40"/>
      <c r="F742" s="8"/>
      <c r="G742" s="8"/>
      <c r="H742" s="8"/>
      <c r="I742" s="5"/>
      <c r="J742" s="5"/>
      <c r="K742" s="5"/>
    </row>
    <row r="743" spans="1:11" ht="16">
      <c r="A743" s="151"/>
      <c r="B743" s="8"/>
      <c r="C743" s="8"/>
      <c r="D743" s="8"/>
      <c r="E743" s="40"/>
      <c r="F743" s="8"/>
      <c r="G743" s="8"/>
      <c r="H743" s="8"/>
      <c r="I743" s="5"/>
      <c r="J743" s="5"/>
      <c r="K743" s="5"/>
    </row>
    <row r="744" spans="1:11" ht="16">
      <c r="A744" s="151"/>
      <c r="B744" s="8"/>
      <c r="C744" s="8"/>
      <c r="D744" s="8"/>
      <c r="E744" s="40"/>
      <c r="F744" s="8"/>
      <c r="G744" s="8"/>
      <c r="H744" s="8"/>
      <c r="I744" s="5"/>
      <c r="J744" s="5"/>
      <c r="K744" s="5"/>
    </row>
    <row r="745" spans="1:11" ht="16">
      <c r="A745" s="151"/>
      <c r="B745" s="8"/>
      <c r="C745" s="8"/>
      <c r="D745" s="8"/>
      <c r="E745" s="40"/>
      <c r="F745" s="8"/>
      <c r="G745" s="8"/>
      <c r="H745" s="8"/>
      <c r="I745" s="5"/>
      <c r="J745" s="5"/>
      <c r="K745" s="5"/>
    </row>
    <row r="746" spans="1:11" ht="16">
      <c r="A746" s="151"/>
      <c r="B746" s="8"/>
      <c r="C746" s="8"/>
      <c r="D746" s="8"/>
      <c r="E746" s="40"/>
      <c r="F746" s="8"/>
      <c r="G746" s="8"/>
      <c r="H746" s="8"/>
      <c r="I746" s="5"/>
      <c r="J746" s="5"/>
      <c r="K746" s="5"/>
    </row>
    <row r="747" spans="1:11" ht="16">
      <c r="A747" s="151"/>
      <c r="B747" s="8"/>
      <c r="C747" s="8"/>
      <c r="D747" s="8"/>
      <c r="E747" s="40"/>
      <c r="F747" s="8"/>
      <c r="G747" s="8"/>
      <c r="H747" s="8"/>
      <c r="I747" s="5"/>
      <c r="J747" s="5"/>
      <c r="K747" s="5"/>
    </row>
    <row r="748" spans="1:11" ht="16">
      <c r="A748" s="151"/>
      <c r="B748" s="8"/>
      <c r="C748" s="8"/>
      <c r="D748" s="8"/>
      <c r="E748" s="40"/>
      <c r="F748" s="8"/>
      <c r="G748" s="8"/>
      <c r="H748" s="8"/>
      <c r="I748" s="5"/>
      <c r="J748" s="5"/>
      <c r="K748" s="5"/>
    </row>
    <row r="749" spans="1:11" ht="16">
      <c r="A749" s="151"/>
      <c r="B749" s="8"/>
      <c r="C749" s="8"/>
      <c r="D749" s="8"/>
      <c r="E749" s="40"/>
      <c r="F749" s="8"/>
      <c r="G749" s="8"/>
      <c r="H749" s="8"/>
      <c r="I749" s="5"/>
      <c r="J749" s="5"/>
      <c r="K749" s="5"/>
    </row>
    <row r="750" spans="1:11" ht="16">
      <c r="A750" s="151"/>
      <c r="B750" s="8"/>
      <c r="C750" s="8"/>
      <c r="D750" s="8"/>
      <c r="E750" s="40"/>
      <c r="F750" s="8"/>
      <c r="G750" s="8"/>
      <c r="H750" s="8"/>
      <c r="I750" s="5"/>
      <c r="J750" s="5"/>
      <c r="K750" s="5"/>
    </row>
    <row r="751" spans="1:11" ht="16">
      <c r="A751" s="151"/>
      <c r="B751" s="8"/>
      <c r="C751" s="8"/>
      <c r="D751" s="8"/>
      <c r="E751" s="40"/>
      <c r="F751" s="8"/>
      <c r="G751" s="8"/>
      <c r="H751" s="8"/>
      <c r="I751" s="5"/>
      <c r="J751" s="5"/>
      <c r="K751" s="5"/>
    </row>
    <row r="752" spans="1:11" ht="16">
      <c r="A752" s="151"/>
      <c r="B752" s="8"/>
      <c r="C752" s="8"/>
      <c r="D752" s="8"/>
      <c r="E752" s="40"/>
      <c r="F752" s="8"/>
      <c r="G752" s="8"/>
      <c r="H752" s="8"/>
      <c r="I752" s="5"/>
      <c r="J752" s="5"/>
      <c r="K752" s="5"/>
    </row>
    <row r="753" spans="1:11" ht="16">
      <c r="A753" s="151"/>
      <c r="B753" s="8"/>
      <c r="C753" s="8"/>
      <c r="D753" s="8"/>
      <c r="E753" s="40"/>
      <c r="F753" s="8"/>
      <c r="G753" s="8"/>
      <c r="H753" s="8"/>
      <c r="I753" s="5"/>
      <c r="J753" s="5"/>
      <c r="K753" s="5"/>
    </row>
    <row r="754" spans="1:11" ht="16">
      <c r="A754" s="151"/>
      <c r="B754" s="8"/>
      <c r="C754" s="8"/>
      <c r="D754" s="8"/>
      <c r="E754" s="40"/>
      <c r="F754" s="8"/>
      <c r="G754" s="8"/>
      <c r="H754" s="8"/>
      <c r="I754" s="5"/>
      <c r="J754" s="5"/>
      <c r="K754" s="5"/>
    </row>
    <row r="755" spans="1:11" ht="16">
      <c r="A755" s="151"/>
      <c r="B755" s="8"/>
      <c r="C755" s="8"/>
      <c r="D755" s="8"/>
      <c r="E755" s="40"/>
      <c r="F755" s="8"/>
      <c r="G755" s="8"/>
      <c r="H755" s="8"/>
      <c r="I755" s="5"/>
      <c r="J755" s="5"/>
      <c r="K755" s="5"/>
    </row>
    <row r="756" spans="1:11" ht="16">
      <c r="A756" s="151"/>
      <c r="B756" s="8"/>
      <c r="C756" s="8"/>
      <c r="D756" s="8"/>
      <c r="E756" s="40"/>
      <c r="F756" s="8"/>
      <c r="G756" s="8"/>
      <c r="H756" s="8"/>
      <c r="I756" s="5"/>
      <c r="J756" s="5"/>
      <c r="K756" s="5"/>
    </row>
    <row r="757" spans="1:11" ht="16">
      <c r="A757" s="151"/>
      <c r="B757" s="8"/>
      <c r="C757" s="8"/>
      <c r="D757" s="8"/>
      <c r="E757" s="40"/>
      <c r="F757" s="8"/>
      <c r="G757" s="8"/>
      <c r="H757" s="8"/>
      <c r="I757" s="5"/>
      <c r="J757" s="5"/>
      <c r="K757" s="5"/>
    </row>
    <row r="758" spans="1:11" ht="16">
      <c r="A758" s="151"/>
      <c r="B758" s="8"/>
      <c r="C758" s="8"/>
      <c r="D758" s="8"/>
      <c r="E758" s="40"/>
      <c r="F758" s="8"/>
      <c r="G758" s="8"/>
      <c r="H758" s="8"/>
      <c r="I758" s="5"/>
      <c r="J758" s="5"/>
      <c r="K758" s="5"/>
    </row>
    <row r="759" spans="1:11" ht="16">
      <c r="A759" s="151"/>
      <c r="B759" s="8"/>
      <c r="C759" s="8"/>
      <c r="D759" s="8"/>
      <c r="E759" s="40"/>
      <c r="F759" s="8"/>
      <c r="G759" s="8"/>
      <c r="H759" s="8"/>
      <c r="I759" s="5"/>
      <c r="J759" s="5"/>
      <c r="K759" s="5"/>
    </row>
    <row r="760" spans="1:11" ht="16">
      <c r="A760" s="151"/>
      <c r="B760" s="8"/>
      <c r="C760" s="8"/>
      <c r="D760" s="8"/>
      <c r="E760" s="40"/>
      <c r="F760" s="8"/>
      <c r="G760" s="8"/>
      <c r="H760" s="8"/>
      <c r="I760" s="5"/>
      <c r="J760" s="5"/>
      <c r="K760" s="5"/>
    </row>
    <row r="761" spans="1:11" ht="16">
      <c r="A761" s="151"/>
      <c r="B761" s="8"/>
      <c r="C761" s="8"/>
      <c r="D761" s="8"/>
      <c r="E761" s="40"/>
      <c r="F761" s="8"/>
      <c r="G761" s="8"/>
      <c r="H761" s="8"/>
      <c r="I761" s="5"/>
      <c r="J761" s="5"/>
      <c r="K761" s="5"/>
    </row>
    <row r="762" spans="1:11" ht="16">
      <c r="A762" s="151"/>
      <c r="B762" s="8"/>
      <c r="C762" s="8"/>
      <c r="D762" s="8"/>
      <c r="E762" s="40"/>
      <c r="F762" s="8"/>
      <c r="G762" s="8"/>
      <c r="H762" s="8"/>
      <c r="I762" s="5"/>
      <c r="J762" s="5"/>
      <c r="K762" s="5"/>
    </row>
    <row r="763" spans="1:11" ht="16">
      <c r="A763" s="151"/>
      <c r="B763" s="8"/>
      <c r="C763" s="8"/>
      <c r="D763" s="8"/>
      <c r="E763" s="40"/>
      <c r="F763" s="8"/>
      <c r="G763" s="8"/>
      <c r="H763" s="8"/>
      <c r="I763" s="5"/>
      <c r="J763" s="5"/>
      <c r="K763" s="5"/>
    </row>
    <row r="764" spans="1:11" ht="16">
      <c r="A764" s="151"/>
      <c r="B764" s="8"/>
      <c r="C764" s="8"/>
      <c r="D764" s="8"/>
      <c r="E764" s="40"/>
      <c r="F764" s="8"/>
      <c r="G764" s="8"/>
      <c r="H764" s="8"/>
      <c r="I764" s="5"/>
      <c r="J764" s="5"/>
      <c r="K764" s="5"/>
    </row>
    <row r="765" spans="1:11" ht="16">
      <c r="A765" s="151"/>
      <c r="B765" s="8"/>
      <c r="C765" s="8"/>
      <c r="D765" s="8"/>
      <c r="E765" s="40"/>
      <c r="F765" s="8"/>
      <c r="G765" s="8"/>
      <c r="H765" s="8"/>
      <c r="I765" s="5"/>
      <c r="J765" s="5"/>
      <c r="K765" s="5"/>
    </row>
    <row r="766" spans="1:11" ht="16">
      <c r="A766" s="151"/>
      <c r="B766" s="8"/>
      <c r="C766" s="8"/>
      <c r="D766" s="8"/>
      <c r="E766" s="40"/>
      <c r="F766" s="8"/>
      <c r="G766" s="8"/>
      <c r="H766" s="8"/>
      <c r="I766" s="5"/>
      <c r="J766" s="5"/>
      <c r="K766" s="5"/>
    </row>
    <row r="767" spans="1:11" ht="16">
      <c r="A767" s="151"/>
      <c r="B767" s="8"/>
      <c r="C767" s="8"/>
      <c r="D767" s="8"/>
      <c r="E767" s="40"/>
      <c r="F767" s="8"/>
      <c r="G767" s="8"/>
      <c r="H767" s="8"/>
      <c r="I767" s="5"/>
      <c r="J767" s="5"/>
      <c r="K767" s="5"/>
    </row>
    <row r="768" spans="1:11" ht="16">
      <c r="A768" s="151"/>
      <c r="B768" s="8"/>
      <c r="C768" s="8"/>
      <c r="D768" s="8"/>
      <c r="E768" s="40"/>
      <c r="F768" s="8"/>
      <c r="G768" s="8"/>
      <c r="H768" s="8"/>
      <c r="I768" s="5"/>
      <c r="J768" s="5"/>
      <c r="K768" s="5"/>
    </row>
    <row r="769" spans="1:11" ht="16">
      <c r="A769" s="151"/>
      <c r="B769" s="8"/>
      <c r="C769" s="8"/>
      <c r="D769" s="8"/>
      <c r="E769" s="40"/>
      <c r="F769" s="8"/>
      <c r="G769" s="8"/>
      <c r="H769" s="8"/>
      <c r="I769" s="5"/>
      <c r="J769" s="5"/>
      <c r="K769" s="5"/>
    </row>
    <row r="770" spans="1:11" ht="16">
      <c r="A770" s="151"/>
      <c r="B770" s="8"/>
      <c r="C770" s="8"/>
      <c r="D770" s="8"/>
      <c r="E770" s="40"/>
      <c r="F770" s="8"/>
      <c r="G770" s="8"/>
      <c r="H770" s="8"/>
      <c r="I770" s="5"/>
      <c r="J770" s="5"/>
      <c r="K770" s="5"/>
    </row>
    <row r="771" spans="1:11" ht="16">
      <c r="A771" s="151"/>
      <c r="B771" s="8"/>
      <c r="C771" s="8"/>
      <c r="D771" s="8"/>
      <c r="E771" s="40"/>
      <c r="F771" s="8"/>
      <c r="G771" s="8"/>
      <c r="H771" s="8"/>
      <c r="I771" s="5"/>
      <c r="J771" s="5"/>
      <c r="K771" s="5"/>
    </row>
    <row r="772" spans="1:11" ht="16">
      <c r="A772" s="151"/>
      <c r="B772" s="8"/>
      <c r="C772" s="8"/>
      <c r="D772" s="8"/>
      <c r="E772" s="40"/>
      <c r="F772" s="8"/>
      <c r="G772" s="8"/>
      <c r="H772" s="8"/>
      <c r="I772" s="5"/>
      <c r="J772" s="5"/>
      <c r="K772" s="5"/>
    </row>
    <row r="773" spans="1:11" ht="16">
      <c r="A773" s="151"/>
      <c r="B773" s="8"/>
      <c r="C773" s="8"/>
      <c r="D773" s="8"/>
      <c r="E773" s="40"/>
      <c r="F773" s="8"/>
      <c r="G773" s="8"/>
      <c r="H773" s="8"/>
      <c r="I773" s="5"/>
      <c r="J773" s="5"/>
      <c r="K773" s="5"/>
    </row>
    <row r="774" spans="1:11" ht="16">
      <c r="A774" s="151"/>
      <c r="B774" s="8"/>
      <c r="C774" s="8"/>
      <c r="D774" s="8"/>
      <c r="E774" s="40"/>
      <c r="F774" s="8"/>
      <c r="G774" s="8"/>
      <c r="H774" s="8"/>
      <c r="I774" s="5"/>
      <c r="J774" s="5"/>
      <c r="K774" s="5"/>
    </row>
    <row r="775" spans="1:11" ht="16">
      <c r="A775" s="151"/>
      <c r="B775" s="8"/>
      <c r="C775" s="8"/>
      <c r="D775" s="8"/>
      <c r="E775" s="40"/>
      <c r="F775" s="8"/>
      <c r="G775" s="8"/>
      <c r="H775" s="8"/>
      <c r="I775" s="5"/>
      <c r="J775" s="5"/>
      <c r="K775" s="5"/>
    </row>
    <row r="776" spans="1:11" ht="16">
      <c r="A776" s="151"/>
      <c r="B776" s="8"/>
      <c r="C776" s="8"/>
      <c r="D776" s="8"/>
      <c r="E776" s="40"/>
      <c r="F776" s="8"/>
      <c r="G776" s="8"/>
      <c r="H776" s="8"/>
      <c r="I776" s="5"/>
      <c r="J776" s="5"/>
      <c r="K776" s="5"/>
    </row>
    <row r="777" spans="1:11" ht="16">
      <c r="A777" s="151"/>
      <c r="B777" s="8"/>
      <c r="C777" s="8"/>
      <c r="D777" s="8"/>
      <c r="E777" s="40"/>
      <c r="F777" s="8"/>
      <c r="G777" s="8"/>
      <c r="H777" s="8"/>
      <c r="I777" s="5"/>
      <c r="J777" s="5"/>
      <c r="K777" s="5"/>
    </row>
    <row r="778" spans="1:11" ht="16">
      <c r="A778" s="151"/>
      <c r="B778" s="8"/>
      <c r="C778" s="8"/>
      <c r="D778" s="8"/>
      <c r="E778" s="40"/>
      <c r="F778" s="8"/>
      <c r="G778" s="8"/>
      <c r="H778" s="8"/>
      <c r="I778" s="5"/>
      <c r="J778" s="5"/>
      <c r="K778" s="5"/>
    </row>
    <row r="779" spans="1:11" ht="16">
      <c r="A779" s="151"/>
      <c r="B779" s="8"/>
      <c r="C779" s="8"/>
      <c r="D779" s="8"/>
      <c r="E779" s="40"/>
      <c r="F779" s="8"/>
      <c r="G779" s="8"/>
      <c r="H779" s="8"/>
      <c r="I779" s="5"/>
      <c r="J779" s="5"/>
      <c r="K779" s="5"/>
    </row>
    <row r="780" spans="1:11" ht="16">
      <c r="A780" s="151"/>
      <c r="B780" s="8"/>
      <c r="C780" s="8"/>
      <c r="D780" s="8"/>
      <c r="E780" s="40"/>
      <c r="F780" s="8"/>
      <c r="G780" s="8"/>
      <c r="H780" s="8"/>
      <c r="I780" s="5"/>
      <c r="J780" s="5"/>
      <c r="K780" s="5"/>
    </row>
    <row r="781" spans="1:11" ht="16">
      <c r="A781" s="151"/>
      <c r="B781" s="8"/>
      <c r="C781" s="8"/>
      <c r="D781" s="8"/>
      <c r="E781" s="40"/>
      <c r="F781" s="8"/>
      <c r="G781" s="8"/>
      <c r="H781" s="8"/>
      <c r="I781" s="5"/>
      <c r="J781" s="5"/>
      <c r="K781" s="5"/>
    </row>
    <row r="782" spans="1:11" ht="16">
      <c r="A782" s="151"/>
      <c r="B782" s="8"/>
      <c r="C782" s="8"/>
      <c r="D782" s="8"/>
      <c r="E782" s="40"/>
      <c r="F782" s="8"/>
      <c r="G782" s="8"/>
      <c r="H782" s="8"/>
      <c r="I782" s="5"/>
      <c r="J782" s="5"/>
      <c r="K782" s="5"/>
    </row>
    <row r="783" spans="1:11" ht="16">
      <c r="A783" s="151"/>
      <c r="B783" s="8"/>
      <c r="C783" s="8"/>
      <c r="D783" s="8"/>
      <c r="E783" s="40"/>
      <c r="F783" s="8"/>
      <c r="G783" s="8"/>
      <c r="H783" s="8"/>
      <c r="I783" s="5"/>
      <c r="J783" s="5"/>
      <c r="K783" s="5"/>
    </row>
    <row r="784" spans="1:11" ht="16">
      <c r="A784" s="151"/>
      <c r="B784" s="8"/>
      <c r="C784" s="8"/>
      <c r="D784" s="8"/>
      <c r="E784" s="40"/>
      <c r="F784" s="8"/>
      <c r="G784" s="8"/>
      <c r="H784" s="8"/>
      <c r="I784" s="5"/>
      <c r="J784" s="5"/>
      <c r="K784" s="5"/>
    </row>
    <row r="785" spans="1:11" ht="16">
      <c r="A785" s="151"/>
      <c r="B785" s="8"/>
      <c r="C785" s="8"/>
      <c r="D785" s="8"/>
      <c r="E785" s="40"/>
      <c r="F785" s="8"/>
      <c r="G785" s="8"/>
      <c r="H785" s="8"/>
      <c r="I785" s="5"/>
      <c r="J785" s="5"/>
      <c r="K785" s="5"/>
    </row>
    <row r="786" spans="1:11" ht="16">
      <c r="A786" s="151"/>
      <c r="B786" s="8"/>
      <c r="C786" s="8"/>
      <c r="D786" s="8"/>
      <c r="E786" s="40"/>
      <c r="F786" s="8"/>
      <c r="G786" s="8"/>
      <c r="H786" s="8"/>
      <c r="I786" s="5"/>
      <c r="J786" s="5"/>
      <c r="K786" s="5"/>
    </row>
    <row r="787" spans="1:11" ht="16">
      <c r="A787" s="151"/>
      <c r="B787" s="8"/>
      <c r="C787" s="8"/>
      <c r="D787" s="8"/>
      <c r="E787" s="40"/>
      <c r="F787" s="8"/>
      <c r="G787" s="8"/>
      <c r="H787" s="8"/>
      <c r="I787" s="5"/>
      <c r="J787" s="5"/>
      <c r="K787" s="5"/>
    </row>
    <row r="788" spans="1:11" ht="16">
      <c r="A788" s="151"/>
      <c r="B788" s="8"/>
      <c r="C788" s="8"/>
      <c r="D788" s="8"/>
      <c r="E788" s="40"/>
      <c r="F788" s="8"/>
      <c r="G788" s="8"/>
      <c r="H788" s="8"/>
      <c r="I788" s="5"/>
      <c r="J788" s="5"/>
      <c r="K788" s="5"/>
    </row>
    <row r="789" spans="1:11" ht="16">
      <c r="A789" s="151"/>
      <c r="B789" s="8"/>
      <c r="C789" s="8"/>
      <c r="D789" s="8"/>
      <c r="E789" s="40"/>
      <c r="F789" s="8"/>
      <c r="G789" s="8"/>
      <c r="H789" s="8"/>
      <c r="I789" s="5"/>
      <c r="J789" s="5"/>
      <c r="K789" s="5"/>
    </row>
    <row r="790" spans="1:11" ht="16">
      <c r="A790" s="151"/>
      <c r="B790" s="8"/>
      <c r="C790" s="8"/>
      <c r="D790" s="8"/>
      <c r="E790" s="40"/>
      <c r="F790" s="8"/>
      <c r="G790" s="8"/>
      <c r="H790" s="8"/>
      <c r="I790" s="5"/>
      <c r="J790" s="5"/>
      <c r="K790" s="5"/>
    </row>
    <row r="791" spans="1:11" ht="16">
      <c r="A791" s="151"/>
      <c r="B791" s="8"/>
      <c r="C791" s="8"/>
      <c r="D791" s="8"/>
      <c r="E791" s="40"/>
      <c r="F791" s="8"/>
      <c r="G791" s="8"/>
      <c r="H791" s="8"/>
      <c r="I791" s="5"/>
      <c r="J791" s="5"/>
      <c r="K791" s="5"/>
    </row>
    <row r="792" spans="1:11" ht="16">
      <c r="A792" s="151"/>
      <c r="B792" s="8"/>
      <c r="C792" s="8"/>
      <c r="D792" s="8"/>
      <c r="E792" s="40"/>
      <c r="F792" s="8"/>
      <c r="G792" s="8"/>
      <c r="H792" s="8"/>
      <c r="I792" s="5"/>
      <c r="J792" s="5"/>
      <c r="K792" s="5"/>
    </row>
    <row r="793" spans="1:11" ht="16">
      <c r="A793" s="151"/>
      <c r="B793" s="8"/>
      <c r="C793" s="8"/>
      <c r="D793" s="8"/>
      <c r="E793" s="40"/>
      <c r="F793" s="8"/>
      <c r="G793" s="8"/>
      <c r="H793" s="8"/>
      <c r="I793" s="5"/>
      <c r="J793" s="5"/>
      <c r="K793" s="5"/>
    </row>
    <row r="794" spans="1:11" ht="16">
      <c r="A794" s="151"/>
      <c r="B794" s="8"/>
      <c r="C794" s="8"/>
      <c r="D794" s="8"/>
      <c r="E794" s="40"/>
      <c r="F794" s="8"/>
      <c r="G794" s="8"/>
      <c r="H794" s="8"/>
      <c r="I794" s="5"/>
      <c r="J794" s="5"/>
      <c r="K794" s="5"/>
    </row>
    <row r="795" spans="1:11" ht="16">
      <c r="A795" s="151"/>
      <c r="B795" s="8"/>
      <c r="C795" s="8"/>
      <c r="D795" s="8"/>
      <c r="E795" s="40"/>
      <c r="F795" s="8"/>
      <c r="G795" s="8"/>
      <c r="H795" s="8"/>
      <c r="I795" s="5"/>
      <c r="J795" s="5"/>
      <c r="K795" s="5"/>
    </row>
    <row r="796" spans="1:11" ht="16">
      <c r="A796" s="151"/>
      <c r="B796" s="8"/>
      <c r="C796" s="8"/>
      <c r="D796" s="8"/>
      <c r="E796" s="40"/>
      <c r="F796" s="8"/>
      <c r="G796" s="8"/>
      <c r="H796" s="8"/>
      <c r="I796" s="5"/>
      <c r="J796" s="5"/>
      <c r="K796" s="5"/>
    </row>
    <row r="797" spans="1:11" ht="16">
      <c r="A797" s="151"/>
      <c r="B797" s="8"/>
      <c r="C797" s="8"/>
      <c r="D797" s="8"/>
      <c r="E797" s="40"/>
      <c r="F797" s="8"/>
      <c r="G797" s="8"/>
      <c r="H797" s="8"/>
      <c r="I797" s="5"/>
      <c r="J797" s="5"/>
      <c r="K797" s="5"/>
    </row>
    <row r="798" spans="1:11" ht="16">
      <c r="A798" s="151"/>
      <c r="B798" s="8"/>
      <c r="C798" s="8"/>
      <c r="D798" s="8"/>
      <c r="E798" s="40"/>
      <c r="F798" s="8"/>
      <c r="G798" s="8"/>
      <c r="H798" s="8"/>
      <c r="I798" s="5"/>
      <c r="J798" s="5"/>
      <c r="K798" s="5"/>
    </row>
    <row r="799" spans="1:11" ht="16">
      <c r="A799" s="151"/>
      <c r="B799" s="8"/>
      <c r="C799" s="8"/>
      <c r="D799" s="8"/>
      <c r="E799" s="40"/>
      <c r="F799" s="8"/>
      <c r="G799" s="8"/>
      <c r="H799" s="8"/>
      <c r="I799" s="5"/>
      <c r="J799" s="5"/>
      <c r="K799" s="5"/>
    </row>
    <row r="800" spans="1:11" ht="16">
      <c r="A800" s="151"/>
      <c r="B800" s="8"/>
      <c r="C800" s="8"/>
      <c r="D800" s="8"/>
      <c r="E800" s="40"/>
      <c r="F800" s="8"/>
      <c r="G800" s="8"/>
      <c r="H800" s="8"/>
      <c r="I800" s="5"/>
      <c r="J800" s="5"/>
      <c r="K800" s="5"/>
    </row>
    <row r="801" spans="1:11" ht="16">
      <c r="A801" s="151"/>
      <c r="B801" s="8"/>
      <c r="C801" s="8"/>
      <c r="D801" s="8"/>
      <c r="E801" s="40"/>
      <c r="F801" s="8"/>
      <c r="G801" s="8"/>
      <c r="H801" s="8"/>
      <c r="I801" s="5"/>
      <c r="J801" s="5"/>
      <c r="K801" s="5"/>
    </row>
    <row r="802" spans="1:11" ht="16">
      <c r="A802" s="151"/>
      <c r="B802" s="8"/>
      <c r="C802" s="8"/>
      <c r="D802" s="8"/>
      <c r="E802" s="40"/>
      <c r="F802" s="8"/>
      <c r="G802" s="8"/>
      <c r="H802" s="8"/>
      <c r="I802" s="5"/>
      <c r="J802" s="5"/>
      <c r="K802" s="5"/>
    </row>
    <row r="803" spans="1:11" ht="16">
      <c r="A803" s="151"/>
      <c r="B803" s="8"/>
      <c r="C803" s="8"/>
      <c r="D803" s="8"/>
      <c r="E803" s="40"/>
      <c r="F803" s="8"/>
      <c r="G803" s="8"/>
      <c r="H803" s="8"/>
      <c r="I803" s="5"/>
      <c r="J803" s="5"/>
      <c r="K803" s="5"/>
    </row>
    <row r="804" spans="1:11" ht="16">
      <c r="A804" s="151"/>
      <c r="B804" s="8"/>
      <c r="C804" s="8"/>
      <c r="D804" s="8"/>
      <c r="E804" s="40"/>
      <c r="F804" s="8"/>
      <c r="G804" s="8"/>
      <c r="H804" s="8"/>
      <c r="I804" s="5"/>
      <c r="J804" s="5"/>
      <c r="K804" s="5"/>
    </row>
    <row r="805" spans="1:11" ht="16">
      <c r="A805" s="151"/>
      <c r="B805" s="8"/>
      <c r="C805" s="8"/>
      <c r="D805" s="8"/>
      <c r="E805" s="40"/>
      <c r="F805" s="8"/>
      <c r="G805" s="8"/>
      <c r="H805" s="8"/>
      <c r="I805" s="5"/>
      <c r="J805" s="5"/>
      <c r="K805" s="5"/>
    </row>
    <row r="806" spans="1:11" ht="16">
      <c r="A806" s="151"/>
      <c r="B806" s="8"/>
      <c r="C806" s="8"/>
      <c r="D806" s="8"/>
      <c r="E806" s="40"/>
      <c r="F806" s="8"/>
      <c r="G806" s="8"/>
      <c r="H806" s="8"/>
      <c r="I806" s="5"/>
      <c r="J806" s="5"/>
      <c r="K806" s="5"/>
    </row>
    <row r="807" spans="1:11" ht="16">
      <c r="A807" s="151"/>
      <c r="B807" s="8"/>
      <c r="C807" s="8"/>
      <c r="D807" s="8"/>
      <c r="E807" s="40"/>
      <c r="F807" s="8"/>
      <c r="G807" s="8"/>
      <c r="H807" s="8"/>
      <c r="I807" s="5"/>
      <c r="J807" s="5"/>
      <c r="K807" s="5"/>
    </row>
    <row r="808" spans="1:11" ht="16">
      <c r="A808" s="151"/>
      <c r="B808" s="8"/>
      <c r="C808" s="8"/>
      <c r="D808" s="8"/>
      <c r="E808" s="40"/>
      <c r="F808" s="8"/>
      <c r="G808" s="8"/>
      <c r="H808" s="8"/>
      <c r="I808" s="5"/>
      <c r="J808" s="5"/>
      <c r="K808" s="5"/>
    </row>
    <row r="809" spans="1:11" ht="16">
      <c r="A809" s="151"/>
      <c r="B809" s="8"/>
      <c r="C809" s="8"/>
      <c r="D809" s="8"/>
      <c r="E809" s="40"/>
      <c r="F809" s="8"/>
      <c r="G809" s="8"/>
      <c r="H809" s="8"/>
      <c r="I809" s="5"/>
      <c r="J809" s="5"/>
      <c r="K809" s="5"/>
    </row>
    <row r="810" spans="1:11" ht="16">
      <c r="A810" s="151"/>
      <c r="B810" s="8"/>
      <c r="C810" s="8"/>
      <c r="D810" s="8"/>
      <c r="E810" s="40"/>
      <c r="F810" s="8"/>
      <c r="G810" s="8"/>
      <c r="H810" s="8"/>
      <c r="I810" s="5"/>
      <c r="J810" s="5"/>
      <c r="K810" s="5"/>
    </row>
    <row r="811" spans="1:11" ht="16">
      <c r="A811" s="151"/>
      <c r="B811" s="8"/>
      <c r="C811" s="8"/>
      <c r="D811" s="8"/>
      <c r="E811" s="40"/>
      <c r="F811" s="8"/>
      <c r="G811" s="8"/>
      <c r="H811" s="8"/>
      <c r="I811" s="5"/>
      <c r="J811" s="5"/>
      <c r="K811" s="5"/>
    </row>
    <row r="812" spans="1:11" ht="16">
      <c r="A812" s="151"/>
      <c r="B812" s="8"/>
      <c r="C812" s="8"/>
      <c r="D812" s="8"/>
      <c r="E812" s="40"/>
      <c r="F812" s="8"/>
      <c r="G812" s="8"/>
      <c r="H812" s="8"/>
      <c r="I812" s="5"/>
      <c r="J812" s="5"/>
      <c r="K812" s="5"/>
    </row>
    <row r="813" spans="1:11" ht="16">
      <c r="A813" s="151"/>
      <c r="B813" s="8"/>
      <c r="C813" s="8"/>
      <c r="D813" s="8"/>
      <c r="E813" s="40"/>
      <c r="F813" s="8"/>
      <c r="G813" s="8"/>
      <c r="H813" s="8"/>
      <c r="I813" s="5"/>
      <c r="J813" s="5"/>
      <c r="K813" s="5"/>
    </row>
    <row r="814" spans="1:11" ht="16">
      <c r="A814" s="151"/>
      <c r="B814" s="8"/>
      <c r="C814" s="8"/>
      <c r="D814" s="8"/>
      <c r="E814" s="40"/>
      <c r="F814" s="8"/>
      <c r="G814" s="8"/>
      <c r="H814" s="8"/>
      <c r="I814" s="5"/>
      <c r="J814" s="5"/>
      <c r="K814" s="5"/>
    </row>
    <row r="815" spans="1:11" ht="16">
      <c r="A815" s="151"/>
      <c r="B815" s="8"/>
      <c r="C815" s="8"/>
      <c r="D815" s="8"/>
      <c r="E815" s="40"/>
      <c r="F815" s="8"/>
      <c r="G815" s="8"/>
      <c r="H815" s="8"/>
      <c r="I815" s="5"/>
      <c r="J815" s="5"/>
      <c r="K815" s="5"/>
    </row>
    <row r="816" spans="1:11" ht="16">
      <c r="A816" s="151"/>
      <c r="B816" s="8"/>
      <c r="C816" s="8"/>
      <c r="D816" s="8"/>
      <c r="E816" s="40"/>
      <c r="F816" s="8"/>
      <c r="G816" s="8"/>
      <c r="H816" s="8"/>
      <c r="I816" s="5"/>
      <c r="J816" s="5"/>
      <c r="K816" s="5"/>
    </row>
    <row r="817" spans="1:11" ht="16">
      <c r="A817" s="151"/>
      <c r="B817" s="8"/>
      <c r="C817" s="8"/>
      <c r="D817" s="8"/>
      <c r="E817" s="40"/>
      <c r="F817" s="8"/>
      <c r="G817" s="8"/>
      <c r="H817" s="8"/>
      <c r="I817" s="5"/>
      <c r="J817" s="5"/>
      <c r="K817" s="5"/>
    </row>
    <row r="818" spans="1:11" ht="16">
      <c r="A818" s="151"/>
      <c r="B818" s="8"/>
      <c r="C818" s="8"/>
      <c r="D818" s="8"/>
      <c r="E818" s="40"/>
      <c r="F818" s="8"/>
      <c r="G818" s="8"/>
      <c r="H818" s="8"/>
      <c r="I818" s="5"/>
      <c r="J818" s="5"/>
      <c r="K818" s="5"/>
    </row>
    <row r="819" spans="1:11" ht="16">
      <c r="A819" s="151"/>
      <c r="B819" s="8"/>
      <c r="C819" s="8"/>
      <c r="D819" s="8"/>
      <c r="E819" s="40"/>
      <c r="F819" s="8"/>
      <c r="G819" s="8"/>
      <c r="H819" s="8"/>
      <c r="I819" s="5"/>
      <c r="J819" s="5"/>
      <c r="K819" s="5"/>
    </row>
    <row r="820" spans="1:11" ht="16">
      <c r="A820" s="151"/>
      <c r="B820" s="8"/>
      <c r="C820" s="8"/>
      <c r="D820" s="8"/>
      <c r="E820" s="40"/>
      <c r="F820" s="8"/>
      <c r="G820" s="8"/>
      <c r="H820" s="8"/>
      <c r="I820" s="5"/>
      <c r="J820" s="5"/>
      <c r="K820" s="5"/>
    </row>
    <row r="821" spans="1:11" ht="16">
      <c r="A821" s="151"/>
      <c r="B821" s="8"/>
      <c r="C821" s="8"/>
      <c r="D821" s="8"/>
      <c r="E821" s="40"/>
      <c r="F821" s="8"/>
      <c r="G821" s="8"/>
      <c r="H821" s="8"/>
      <c r="I821" s="5"/>
      <c r="J821" s="5"/>
      <c r="K821" s="5"/>
    </row>
    <row r="822" spans="1:11" ht="16">
      <c r="A822" s="151"/>
      <c r="B822" s="8"/>
      <c r="C822" s="8"/>
      <c r="D822" s="8"/>
      <c r="E822" s="40"/>
      <c r="F822" s="8"/>
      <c r="G822" s="8"/>
      <c r="H822" s="8"/>
      <c r="I822" s="5"/>
      <c r="J822" s="5"/>
      <c r="K822" s="5"/>
    </row>
    <row r="823" spans="1:11" ht="16">
      <c r="A823" s="151"/>
      <c r="B823" s="8"/>
      <c r="C823" s="8"/>
      <c r="D823" s="8"/>
      <c r="E823" s="40"/>
      <c r="F823" s="8"/>
      <c r="G823" s="8"/>
      <c r="H823" s="8"/>
      <c r="I823" s="5"/>
      <c r="J823" s="5"/>
      <c r="K823" s="5"/>
    </row>
    <row r="824" spans="1:11" ht="16">
      <c r="A824" s="151"/>
      <c r="B824" s="8"/>
      <c r="C824" s="8"/>
      <c r="D824" s="8"/>
      <c r="E824" s="40"/>
      <c r="F824" s="8"/>
      <c r="G824" s="8"/>
      <c r="H824" s="8"/>
      <c r="I824" s="5"/>
      <c r="J824" s="5"/>
      <c r="K824" s="5"/>
    </row>
    <row r="825" spans="1:11" ht="16">
      <c r="A825" s="151"/>
      <c r="B825" s="8"/>
      <c r="C825" s="8"/>
      <c r="D825" s="8"/>
      <c r="E825" s="40"/>
      <c r="F825" s="8"/>
      <c r="G825" s="8"/>
      <c r="H825" s="8"/>
      <c r="I825" s="5"/>
      <c r="J825" s="5"/>
      <c r="K825" s="5"/>
    </row>
    <row r="826" spans="1:11" ht="16">
      <c r="A826" s="151"/>
      <c r="B826" s="8"/>
      <c r="C826" s="8"/>
      <c r="D826" s="8"/>
      <c r="E826" s="40"/>
      <c r="F826" s="8"/>
      <c r="G826" s="8"/>
      <c r="H826" s="8"/>
      <c r="I826" s="5"/>
      <c r="J826" s="5"/>
      <c r="K826" s="5"/>
    </row>
    <row r="827" spans="1:11" ht="16">
      <c r="A827" s="151"/>
      <c r="B827" s="8"/>
      <c r="C827" s="8"/>
      <c r="D827" s="8"/>
      <c r="E827" s="40"/>
      <c r="F827" s="8"/>
      <c r="G827" s="8"/>
      <c r="H827" s="8"/>
      <c r="I827" s="5"/>
      <c r="J827" s="5"/>
      <c r="K827" s="5"/>
    </row>
    <row r="828" spans="1:11" ht="16">
      <c r="A828" s="151"/>
      <c r="B828" s="8"/>
      <c r="C828" s="8"/>
      <c r="D828" s="8"/>
      <c r="E828" s="40"/>
      <c r="F828" s="8"/>
      <c r="G828" s="8"/>
      <c r="H828" s="8"/>
      <c r="I828" s="5"/>
      <c r="J828" s="5"/>
      <c r="K828" s="5"/>
    </row>
    <row r="829" spans="1:11" ht="16">
      <c r="A829" s="151"/>
      <c r="B829" s="8"/>
      <c r="C829" s="8"/>
      <c r="D829" s="8"/>
      <c r="E829" s="40"/>
      <c r="F829" s="8"/>
      <c r="G829" s="8"/>
      <c r="H829" s="8"/>
      <c r="I829" s="5"/>
      <c r="J829" s="5"/>
      <c r="K829" s="5"/>
    </row>
    <row r="830" spans="1:11" ht="16">
      <c r="A830" s="151"/>
      <c r="B830" s="8"/>
      <c r="C830" s="8"/>
      <c r="D830" s="8"/>
      <c r="E830" s="40"/>
      <c r="F830" s="8"/>
      <c r="G830" s="8"/>
      <c r="H830" s="8"/>
      <c r="I830" s="5"/>
      <c r="J830" s="5"/>
      <c r="K830" s="5"/>
    </row>
    <row r="831" spans="1:11" ht="16">
      <c r="A831" s="151"/>
      <c r="B831" s="8"/>
      <c r="C831" s="8"/>
      <c r="D831" s="8"/>
      <c r="E831" s="40"/>
      <c r="F831" s="8"/>
      <c r="G831" s="8"/>
      <c r="H831" s="8"/>
      <c r="I831" s="5"/>
      <c r="J831" s="5"/>
      <c r="K831" s="5"/>
    </row>
    <row r="832" spans="1:11" ht="16">
      <c r="A832" s="151"/>
      <c r="B832" s="8"/>
      <c r="C832" s="8"/>
      <c r="D832" s="8"/>
      <c r="E832" s="40"/>
      <c r="F832" s="8"/>
      <c r="G832" s="8"/>
      <c r="H832" s="8"/>
      <c r="I832" s="5"/>
      <c r="J832" s="5"/>
      <c r="K832" s="5"/>
    </row>
    <row r="833" spans="1:11" ht="16">
      <c r="A833" s="151"/>
      <c r="B833" s="8"/>
      <c r="C833" s="8"/>
      <c r="D833" s="8"/>
      <c r="E833" s="40"/>
      <c r="F833" s="8"/>
      <c r="G833" s="8"/>
      <c r="H833" s="8"/>
      <c r="I833" s="5"/>
      <c r="J833" s="5"/>
      <c r="K833" s="5"/>
    </row>
    <row r="834" spans="1:11" ht="16">
      <c r="A834" s="151"/>
      <c r="B834" s="8"/>
      <c r="C834" s="8"/>
      <c r="D834" s="8"/>
      <c r="E834" s="40"/>
      <c r="F834" s="8"/>
      <c r="G834" s="8"/>
      <c r="H834" s="8"/>
      <c r="I834" s="5"/>
      <c r="J834" s="5"/>
      <c r="K834" s="5"/>
    </row>
    <row r="835" spans="1:11" ht="16">
      <c r="A835" s="151"/>
      <c r="B835" s="8"/>
      <c r="C835" s="8"/>
      <c r="D835" s="8"/>
      <c r="E835" s="40"/>
      <c r="F835" s="8"/>
      <c r="G835" s="8"/>
      <c r="H835" s="8"/>
      <c r="I835" s="5"/>
      <c r="J835" s="5"/>
      <c r="K835" s="5"/>
    </row>
    <row r="836" spans="1:11" ht="16">
      <c r="A836" s="151"/>
      <c r="B836" s="8"/>
      <c r="C836" s="8"/>
      <c r="D836" s="8"/>
      <c r="E836" s="40"/>
      <c r="F836" s="8"/>
      <c r="G836" s="8"/>
      <c r="H836" s="8"/>
      <c r="I836" s="5"/>
      <c r="J836" s="5"/>
      <c r="K836" s="5"/>
    </row>
    <row r="837" spans="1:11" ht="16">
      <c r="A837" s="151"/>
      <c r="B837" s="8"/>
      <c r="C837" s="8"/>
      <c r="D837" s="8"/>
      <c r="E837" s="40"/>
      <c r="F837" s="8"/>
      <c r="G837" s="8"/>
      <c r="H837" s="8"/>
      <c r="I837" s="5"/>
      <c r="J837" s="5"/>
      <c r="K837" s="5"/>
    </row>
    <row r="838" spans="1:11" ht="16">
      <c r="A838" s="151"/>
      <c r="B838" s="8"/>
      <c r="C838" s="8"/>
      <c r="D838" s="8"/>
      <c r="E838" s="40"/>
      <c r="F838" s="8"/>
      <c r="G838" s="8"/>
      <c r="H838" s="8"/>
      <c r="I838" s="5"/>
      <c r="J838" s="5"/>
      <c r="K838" s="5"/>
    </row>
    <row r="839" spans="1:11" ht="16">
      <c r="A839" s="151"/>
      <c r="B839" s="8"/>
      <c r="C839" s="8"/>
      <c r="D839" s="8"/>
      <c r="E839" s="40"/>
      <c r="F839" s="8"/>
      <c r="G839" s="8"/>
      <c r="H839" s="8"/>
      <c r="I839" s="5"/>
      <c r="J839" s="5"/>
      <c r="K839" s="5"/>
    </row>
    <row r="840" spans="1:11" ht="16">
      <c r="A840" s="151"/>
      <c r="B840" s="8"/>
      <c r="C840" s="8"/>
      <c r="D840" s="8"/>
      <c r="E840" s="40"/>
      <c r="F840" s="8"/>
      <c r="G840" s="8"/>
      <c r="H840" s="8"/>
      <c r="I840" s="5"/>
      <c r="J840" s="5"/>
      <c r="K840" s="5"/>
    </row>
    <row r="841" spans="1:11" ht="16">
      <c r="A841" s="151"/>
      <c r="B841" s="8"/>
      <c r="C841" s="8"/>
      <c r="D841" s="8"/>
      <c r="E841" s="40"/>
      <c r="F841" s="8"/>
      <c r="G841" s="8"/>
      <c r="H841" s="8"/>
      <c r="I841" s="5"/>
      <c r="J841" s="5"/>
      <c r="K841" s="5"/>
    </row>
    <row r="842" spans="1:11" ht="16">
      <c r="A842" s="151"/>
      <c r="B842" s="8"/>
      <c r="C842" s="8"/>
      <c r="D842" s="8"/>
      <c r="E842" s="40"/>
      <c r="F842" s="8"/>
      <c r="G842" s="8"/>
      <c r="H842" s="8"/>
      <c r="I842" s="5"/>
      <c r="J842" s="5"/>
      <c r="K842" s="5"/>
    </row>
    <row r="843" spans="1:11" ht="16">
      <c r="A843" s="151"/>
      <c r="B843" s="8"/>
      <c r="C843" s="8"/>
      <c r="D843" s="8"/>
      <c r="E843" s="40"/>
      <c r="F843" s="8"/>
      <c r="G843" s="8"/>
      <c r="H843" s="8"/>
      <c r="I843" s="5"/>
      <c r="J843" s="5"/>
      <c r="K843" s="5"/>
    </row>
    <row r="844" spans="1:11" ht="16">
      <c r="A844" s="151"/>
      <c r="B844" s="8"/>
      <c r="C844" s="8"/>
      <c r="D844" s="8"/>
      <c r="E844" s="40"/>
      <c r="F844" s="8"/>
      <c r="G844" s="8"/>
      <c r="H844" s="8"/>
      <c r="I844" s="5"/>
      <c r="J844" s="5"/>
      <c r="K844" s="5"/>
    </row>
    <row r="845" spans="1:11" ht="16">
      <c r="A845" s="151"/>
      <c r="B845" s="8"/>
      <c r="C845" s="8"/>
      <c r="D845" s="8"/>
      <c r="E845" s="40"/>
      <c r="F845" s="8"/>
      <c r="G845" s="8"/>
      <c r="H845" s="8"/>
      <c r="I845" s="5"/>
      <c r="J845" s="5"/>
      <c r="K845" s="5"/>
    </row>
    <row r="846" spans="1:11" ht="16">
      <c r="A846" s="151"/>
      <c r="B846" s="8"/>
      <c r="C846" s="8"/>
      <c r="D846" s="8"/>
      <c r="E846" s="40"/>
      <c r="F846" s="8"/>
      <c r="G846" s="8"/>
      <c r="H846" s="8"/>
      <c r="I846" s="5"/>
      <c r="J846" s="5"/>
      <c r="K846" s="5"/>
    </row>
    <row r="847" spans="1:11" ht="16">
      <c r="A847" s="151"/>
      <c r="B847" s="8"/>
      <c r="C847" s="8"/>
      <c r="D847" s="8"/>
      <c r="E847" s="40"/>
      <c r="F847" s="8"/>
      <c r="G847" s="8"/>
      <c r="H847" s="8"/>
      <c r="I847" s="5"/>
      <c r="J847" s="5"/>
      <c r="K847" s="5"/>
    </row>
    <row r="848" spans="1:11" ht="16">
      <c r="A848" s="151"/>
      <c r="B848" s="8"/>
      <c r="C848" s="8"/>
      <c r="D848" s="8"/>
      <c r="E848" s="40"/>
      <c r="F848" s="8"/>
      <c r="G848" s="8"/>
      <c r="H848" s="8"/>
      <c r="I848" s="5"/>
      <c r="J848" s="5"/>
      <c r="K848" s="5"/>
    </row>
    <row r="849" spans="1:11" ht="16">
      <c r="A849" s="151"/>
      <c r="B849" s="8"/>
      <c r="C849" s="8"/>
      <c r="D849" s="8"/>
      <c r="E849" s="40"/>
      <c r="F849" s="8"/>
      <c r="G849" s="8"/>
      <c r="H849" s="8"/>
      <c r="I849" s="5"/>
      <c r="J849" s="5"/>
      <c r="K849" s="5"/>
    </row>
    <row r="850" spans="1:11" ht="16">
      <c r="A850" s="151"/>
      <c r="B850" s="8"/>
      <c r="C850" s="8"/>
      <c r="D850" s="8"/>
      <c r="E850" s="40"/>
      <c r="F850" s="8"/>
      <c r="G850" s="8"/>
      <c r="H850" s="8"/>
      <c r="I850" s="5"/>
      <c r="J850" s="5"/>
      <c r="K850" s="5"/>
    </row>
    <row r="851" spans="1:11" ht="16">
      <c r="A851" s="151"/>
      <c r="B851" s="8"/>
      <c r="C851" s="8"/>
      <c r="D851" s="8"/>
      <c r="E851" s="40"/>
      <c r="F851" s="8"/>
      <c r="G851" s="8"/>
      <c r="H851" s="8"/>
      <c r="I851" s="5"/>
      <c r="J851" s="5"/>
      <c r="K851" s="5"/>
    </row>
    <row r="852" spans="1:11" ht="16">
      <c r="A852" s="151"/>
      <c r="B852" s="8"/>
      <c r="C852" s="8"/>
      <c r="D852" s="8"/>
      <c r="E852" s="40"/>
      <c r="F852" s="8"/>
      <c r="G852" s="8"/>
      <c r="H852" s="8"/>
      <c r="I852" s="5"/>
      <c r="J852" s="5"/>
      <c r="K852" s="5"/>
    </row>
    <row r="853" spans="1:9" ht="16">
      <c r="A853" s="151"/>
      <c r="B853" s="8"/>
      <c r="C853" s="8"/>
      <c r="D853" s="8"/>
      <c r="E853" s="40"/>
      <c r="F853" s="8"/>
      <c r="G853" s="8"/>
      <c r="H853" s="8"/>
      <c r="I853" s="5"/>
    </row>
    <row r="854" spans="1:9" ht="16">
      <c r="A854" s="151"/>
      <c r="B854" s="8"/>
      <c r="C854" s="8"/>
      <c r="D854" s="8"/>
      <c r="E854" s="40"/>
      <c r="F854" s="8"/>
      <c r="G854" s="8"/>
      <c r="H854" s="8"/>
      <c r="I854" s="5"/>
    </row>
    <row r="855" spans="1:9" ht="16">
      <c r="A855" s="151"/>
      <c r="B855" s="8"/>
      <c r="C855" s="8"/>
      <c r="D855" s="8"/>
      <c r="E855" s="40"/>
      <c r="F855" s="8"/>
      <c r="G855" s="8"/>
      <c r="H855" s="8"/>
      <c r="I855" s="5"/>
    </row>
    <row r="856" spans="1:9" ht="16">
      <c r="A856" s="151"/>
      <c r="B856" s="8"/>
      <c r="C856" s="8"/>
      <c r="D856" s="8"/>
      <c r="E856" s="40"/>
      <c r="F856" s="8"/>
      <c r="G856" s="8"/>
      <c r="H856" s="8"/>
      <c r="I856" s="5"/>
    </row>
    <row r="857" spans="1:9" ht="16">
      <c r="A857" s="151"/>
      <c r="B857" s="8"/>
      <c r="C857" s="8"/>
      <c r="D857" s="8"/>
      <c r="E857" s="40"/>
      <c r="F857" s="8"/>
      <c r="G857" s="8"/>
      <c r="H857" s="8"/>
      <c r="I857" s="5"/>
    </row>
    <row r="858" spans="1:21" s="1" customFormat="1" ht="16">
      <c r="A858" s="151"/>
      <c r="B858" s="8"/>
      <c r="C858" s="8"/>
      <c r="D858" s="8"/>
      <c r="E858" s="40"/>
      <c r="F858" s="8"/>
      <c r="G858" s="8"/>
      <c r="H858" s="8"/>
      <c r="I858" s="5"/>
      <c r="L858" s="5"/>
      <c r="M858" s="5"/>
      <c r="N858" s="5"/>
      <c r="O858" s="5"/>
      <c r="P858" s="5"/>
      <c r="Q858" s="5"/>
      <c r="R858" s="5"/>
      <c r="S858" s="5"/>
      <c r="T858" s="5"/>
      <c r="U858" s="5"/>
    </row>
  </sheetData>
  <autoFilter ref="A17:I130"/>
  <mergeCells count="13">
    <mergeCell ref="D128:G128"/>
    <mergeCell ref="D130:G130"/>
    <mergeCell ref="H128:I128"/>
    <mergeCell ref="H130:I130"/>
    <mergeCell ref="D9:G9"/>
    <mergeCell ref="I15:I17"/>
    <mergeCell ref="B2:C5"/>
    <mergeCell ref="A15:A17"/>
    <mergeCell ref="B15:B17"/>
    <mergeCell ref="C15:C17"/>
    <mergeCell ref="H9:I9"/>
    <mergeCell ref="D15:H15"/>
    <mergeCell ref="D16:G16"/>
  </mergeCells>
  <pageMargins left="0.25" right="0.17" top="0.18" bottom="0.32" header="0.16" footer="0.26"/>
  <pageSetup fitToHeight="3" orientation="landscape" paperSize="9" scale="54" r:id="rId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AppVersion>16.0300</AppVersion>
  <DocSecurity>0</DocSecurity>
  <ScaleCrop>false</ScaleCrop>
  <Template/>
  <Manager/>
  <Company/>
  <LinksUpToDate>false</LinksUpToDate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Михаил Гуляшов</dc:creator>
  <cp:keywords/>
  <dc:description/>
  <cp:lastModifiedBy>Office Mac</cp:lastModifiedBy>
  <cp:lastPrinted>2022-07-20T13:31:53Z</cp:lastPrinted>
  <dcterms:created xsi:type="dcterms:W3CDTF">2017-10-11T10:51:54Z</dcterms:created>
  <dcterms:modified xsi:type="dcterms:W3CDTF">2023-04-19T12:13:04Z</dcterms:modified>
  <cp:category/>
  <cp:contentType/>
  <cp:contentStatus/>
</cp:coreProperties>
</file>